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9120" activeTab="1"/>
  </bookViews>
  <sheets>
    <sheet name="申込シート" sheetId="1" r:id="rId1"/>
    <sheet name="種目コード" sheetId="2" r:id="rId2"/>
    <sheet name="種目コード (2)" sheetId="3" state="hidden" r:id="rId3"/>
    <sheet name="Sheet1" sheetId="4" state="hidden" r:id="rId4"/>
  </sheets>
  <definedNames>
    <definedName name="種別" localSheetId="2">'種目コード (2)'!#REF!</definedName>
    <definedName name="種別">'種目コード'!$Y$1:$Y$4</definedName>
    <definedName name="種目数" localSheetId="2">'種目コード (2)'!#REF!</definedName>
    <definedName name="種目数">'種目コード'!$Y$7:$Y$8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K9" authorId="0">
      <text>
        <r>
          <rPr>
            <b/>
            <sz val="9"/>
            <rFont val="ＭＳ Ｐゴシック"/>
            <family val="3"/>
          </rPr>
          <t>小学，中学，高校一般
から選んでください</t>
        </r>
      </text>
    </comment>
    <comment ref="K12" authorId="0">
      <text>
        <r>
          <rPr>
            <b/>
            <sz val="9"/>
            <rFont val="ＭＳ Ｐゴシック"/>
            <family val="3"/>
          </rPr>
          <t>２種目めの種目数（内数）
小学生は入力不要
（参加料の計算に使用）</t>
        </r>
      </text>
    </comment>
    <comment ref="K3" authorId="0">
      <text>
        <r>
          <rPr>
            <b/>
            <sz val="9"/>
            <rFont val="ＭＳ Ｐゴシック"/>
            <family val="3"/>
          </rPr>
          <t>個人申込の場合でも学校名，会社名，市町村名等を入力</t>
        </r>
      </text>
    </comment>
    <comment ref="K10" authorId="0">
      <text>
        <r>
          <rPr>
            <b/>
            <sz val="9"/>
            <rFont val="ＭＳ Ｐゴシック"/>
            <family val="3"/>
          </rPr>
          <t>２種目めを含めた総種目数</t>
        </r>
      </text>
    </comment>
    <comment ref="K4" authorId="0">
      <text>
        <r>
          <rPr>
            <b/>
            <sz val="9"/>
            <rFont val="ＭＳ Ｐゴシック"/>
            <family val="3"/>
          </rPr>
          <t>茨城の登録外は入力する
学連等で一括でない場合は
下に直接入力する</t>
        </r>
      </text>
    </comment>
  </commentList>
</comments>
</file>

<file path=xl/sharedStrings.xml><?xml version="1.0" encoding="utf-8"?>
<sst xmlns="http://schemas.openxmlformats.org/spreadsheetml/2006/main" count="1168" uniqueCount="213">
  <si>
    <t>期　　日</t>
  </si>
  <si>
    <t>会　　場</t>
  </si>
  <si>
    <t>日立市民運動公園陸上競技場</t>
  </si>
  <si>
    <t>申込期間</t>
  </si>
  <si>
    <t>NC</t>
  </si>
  <si>
    <t>所属</t>
  </si>
  <si>
    <t>県名</t>
  </si>
  <si>
    <t>種目コード</t>
  </si>
  <si>
    <t>種　　目</t>
  </si>
  <si>
    <t>最近の記録</t>
  </si>
  <si>
    <t>電話</t>
  </si>
  <si>
    <t>種目（自動入力）</t>
  </si>
  <si>
    <t>備考</t>
  </si>
  <si>
    <t>砲丸投</t>
  </si>
  <si>
    <t>走幅跳</t>
  </si>
  <si>
    <t>メール</t>
  </si>
  <si>
    <t>大 会 名</t>
  </si>
  <si>
    <t>・リレー種目は選手ごとに1行を使用する</t>
  </si>
  <si>
    <t>種別</t>
  </si>
  <si>
    <t>小学</t>
  </si>
  <si>
    <t>中学</t>
  </si>
  <si>
    <t>（選択してください）</t>
  </si>
  <si>
    <t>entry@taga55.com</t>
  </si>
  <si>
    <t>申込ファイル</t>
  </si>
  <si>
    <t>担当者名</t>
  </si>
  <si>
    <t>（自動）</t>
  </si>
  <si>
    <t>ﾌﾘｶﾞﾅ(半角)</t>
  </si>
  <si>
    <t>氏　　　名</t>
  </si>
  <si>
    <t>＜申込先＞</t>
  </si>
  <si>
    <t>・枠が不足の場合は，別ファイルか別シートに作成する</t>
  </si>
  <si>
    <t>学年</t>
  </si>
  <si>
    <t>小学男子　50m</t>
  </si>
  <si>
    <t>小学男子　100m</t>
  </si>
  <si>
    <t>小学男子　1000m</t>
  </si>
  <si>
    <t>小学男子　走幅跳</t>
  </si>
  <si>
    <t>小学女子　50m</t>
  </si>
  <si>
    <t>小学女子　100m</t>
  </si>
  <si>
    <t>小学女子　1000m</t>
  </si>
  <si>
    <t>小学女子　走幅跳</t>
  </si>
  <si>
    <t>中学男子　100m</t>
  </si>
  <si>
    <t>中学男子　400m</t>
  </si>
  <si>
    <t>中学男子　1500m</t>
  </si>
  <si>
    <t>中学男子　3000m</t>
  </si>
  <si>
    <t>中学男子　4×100mR</t>
  </si>
  <si>
    <t>中学男子　走高跳</t>
  </si>
  <si>
    <t>中学男子　走幅跳</t>
  </si>
  <si>
    <t>中学男子　砲丸投</t>
  </si>
  <si>
    <t>中学女子　100m</t>
  </si>
  <si>
    <t>中学女子　1500m</t>
  </si>
  <si>
    <t>中学女子　3000m</t>
  </si>
  <si>
    <t>中学女子　4×100mR</t>
  </si>
  <si>
    <t>中学女子　走高跳</t>
  </si>
  <si>
    <t>中学女子　走幅跳</t>
  </si>
  <si>
    <t>中学女子　砲丸投</t>
  </si>
  <si>
    <t>高校一般男子　100m</t>
  </si>
  <si>
    <t>高校一般男子　400m</t>
  </si>
  <si>
    <t>高校一般男子　1500m</t>
  </si>
  <si>
    <t>高校一般男子　5000m</t>
  </si>
  <si>
    <t>高校一般男子　4×100mR</t>
  </si>
  <si>
    <t>高校一般男子　走高跳</t>
  </si>
  <si>
    <t>高校一般男子　走幅跳</t>
  </si>
  <si>
    <t>高校男子　砲丸投</t>
  </si>
  <si>
    <t>一般男子　砲丸投</t>
  </si>
  <si>
    <t>高校男子　円盤投</t>
  </si>
  <si>
    <t>一般男子　円盤投</t>
  </si>
  <si>
    <t>高校一般女子　100m</t>
  </si>
  <si>
    <t>高校一般女子　400m</t>
  </si>
  <si>
    <t>高校一般女子　1500m</t>
  </si>
  <si>
    <t>高校一般女子　3000m</t>
  </si>
  <si>
    <t>高校一般女子　5000m</t>
  </si>
  <si>
    <t>高校一般女子　4×100mR</t>
  </si>
  <si>
    <t>高校一般女子　走高跳</t>
  </si>
  <si>
    <t>高校一般女子　走幅跳</t>
  </si>
  <si>
    <t>高校一般女子　砲丸投</t>
  </si>
  <si>
    <t>高校一般女子　円盤投</t>
  </si>
  <si>
    <t>100m</t>
  </si>
  <si>
    <t>1500m</t>
  </si>
  <si>
    <t>3000m</t>
  </si>
  <si>
    <t>２種目め</t>
  </si>
  <si>
    <t>○</t>
  </si>
  <si>
    <r>
      <t>コメント欄：特記事項がある時のみ入力してください（</t>
    </r>
    <r>
      <rPr>
        <sz val="11"/>
        <color indexed="10"/>
        <rFont val="ＭＳ Ｐゴシック"/>
        <family val="3"/>
      </rPr>
      <t>申込シート２枚目を作成した</t>
    </r>
    <r>
      <rPr>
        <sz val="11"/>
        <color theme="1"/>
        <rFont val="Calibri"/>
        <family val="3"/>
      </rPr>
      <t>等）</t>
    </r>
  </si>
  <si>
    <t>高一般</t>
  </si>
  <si>
    <t>-</t>
  </si>
  <si>
    <t>第５回日立記録会</t>
  </si>
  <si>
    <t>小学男子</t>
  </si>
  <si>
    <t>50m</t>
  </si>
  <si>
    <t>男</t>
  </si>
  <si>
    <t>1000m</t>
  </si>
  <si>
    <t>小学女子</t>
  </si>
  <si>
    <t>女</t>
  </si>
  <si>
    <t>中学男子</t>
  </si>
  <si>
    <t>400m</t>
  </si>
  <si>
    <t>4×100mR</t>
  </si>
  <si>
    <t>走高跳</t>
  </si>
  <si>
    <t>中学女子</t>
  </si>
  <si>
    <t>高校一般男子</t>
  </si>
  <si>
    <t>5000m</t>
  </si>
  <si>
    <t>高校男子</t>
  </si>
  <si>
    <t>一般男子</t>
  </si>
  <si>
    <t>円盤投</t>
  </si>
  <si>
    <t>高校一般女子</t>
  </si>
  <si>
    <t>-</t>
  </si>
  <si>
    <t>参加料</t>
  </si>
  <si>
    <t>第１回記録会</t>
  </si>
  <si>
    <t>男</t>
  </si>
  <si>
    <t>小学女子</t>
  </si>
  <si>
    <t>女</t>
  </si>
  <si>
    <t>200m</t>
  </si>
  <si>
    <t>800m</t>
  </si>
  <si>
    <t>110mH</t>
  </si>
  <si>
    <t>走高跳</t>
  </si>
  <si>
    <t>100mH</t>
  </si>
  <si>
    <t>高一般男子</t>
  </si>
  <si>
    <t>＜高校＞男子</t>
  </si>
  <si>
    <t>＜一般＞男子</t>
  </si>
  <si>
    <t>やり投</t>
  </si>
  <si>
    <t>高一般女子</t>
  </si>
  <si>
    <t>第２回記録会</t>
  </si>
  <si>
    <t>ｼﾞｬﾍﾞﾘｯｸｽﾛｰ</t>
  </si>
  <si>
    <t>800m</t>
  </si>
  <si>
    <t>3000mSC</t>
  </si>
  <si>
    <t>三段跳</t>
  </si>
  <si>
    <t>市民陸上</t>
  </si>
  <si>
    <t>40歳以上男子</t>
  </si>
  <si>
    <t>40歳以上女子</t>
  </si>
  <si>
    <t>記録会</t>
  </si>
  <si>
    <t>第４回日立記録会</t>
  </si>
  <si>
    <t>中学男子Ａ</t>
  </si>
  <si>
    <t/>
  </si>
  <si>
    <t>男3年</t>
  </si>
  <si>
    <t>中学男子Ｂ</t>
  </si>
  <si>
    <t>男2年</t>
  </si>
  <si>
    <t>中学男子Ｃ</t>
  </si>
  <si>
    <t>男1年</t>
  </si>
  <si>
    <t>（JO）</t>
  </si>
  <si>
    <t>円盤投</t>
  </si>
  <si>
    <t>円盤投</t>
  </si>
  <si>
    <t>棒高跳</t>
  </si>
  <si>
    <t>中学女子Ａ</t>
  </si>
  <si>
    <t>女3年</t>
  </si>
  <si>
    <t>中学女子Ｂ</t>
  </si>
  <si>
    <t>女2年</t>
  </si>
  <si>
    <t>中学女子Ｃ</t>
  </si>
  <si>
    <t>女1年</t>
  </si>
  <si>
    <t>（JO）</t>
  </si>
  <si>
    <t>うち男子２種目め</t>
  </si>
  <si>
    <t>うち女子２種目め</t>
  </si>
  <si>
    <t>・行を空けずに上から詰めて入力する</t>
  </si>
  <si>
    <t>・種別（小学／中学／高校一般）ごとにシートを作成する</t>
  </si>
  <si>
    <r>
      <t>・</t>
    </r>
    <r>
      <rPr>
        <sz val="11"/>
        <color indexed="10"/>
        <rFont val="ＭＳ Ｐゴシック"/>
        <family val="3"/>
      </rPr>
      <t>半角カタカナ</t>
    </r>
    <r>
      <rPr>
        <sz val="11"/>
        <color theme="1"/>
        <rFont val="Calibri"/>
        <family val="3"/>
      </rPr>
      <t>で入力すること
・姓と名の間には全角スペースを入れること</t>
    </r>
  </si>
  <si>
    <t>における氏名・所属名・写真等の掲載について，本人の同意を得て申し込みます。</t>
  </si>
  <si>
    <t>本大会の参加について，大会プログラム及び成績の報道発表並びにホームページ</t>
  </si>
  <si>
    <r>
      <t>・姓と名の間にも</t>
    </r>
    <r>
      <rPr>
        <sz val="11"/>
        <color indexed="10"/>
        <rFont val="ＭＳ Ｐゴシック"/>
        <family val="3"/>
      </rPr>
      <t>全角</t>
    </r>
    <r>
      <rPr>
        <sz val="11"/>
        <color theme="1"/>
        <rFont val="Calibri"/>
        <family val="3"/>
      </rPr>
      <t>スペースを入れること</t>
    </r>
  </si>
  <si>
    <r>
      <t>・</t>
    </r>
    <r>
      <rPr>
        <sz val="11"/>
        <color indexed="10"/>
        <rFont val="ＭＳ Ｐゴシック"/>
        <family val="3"/>
      </rPr>
      <t>半角数字</t>
    </r>
    <r>
      <rPr>
        <sz val="11"/>
        <color theme="1"/>
        <rFont val="Calibri"/>
        <family val="3"/>
      </rPr>
      <t>で入力する
・参考記録や見込みの記録でも構わないので，</t>
    </r>
    <r>
      <rPr>
        <sz val="11"/>
        <color indexed="10"/>
        <rFont val="ＭＳ Ｐゴシック"/>
        <family val="3"/>
      </rPr>
      <t>必ず入力する</t>
    </r>
    <r>
      <rPr>
        <sz val="11"/>
        <color theme="1"/>
        <rFont val="Calibri"/>
        <family val="3"/>
      </rPr>
      <t xml:space="preserve">
・上記を参照</t>
    </r>
  </si>
  <si>
    <t>2017/3/5改訂</t>
  </si>
  <si>
    <t xml:space="preserve">
＜最近の記録について＞
・トラックは（便宜上）1/100秒単位まで
・例　   12"34→  1234
・例　   63"12→ 10312
・例　 9'23"4 → 92340
・例　10'30"  →103000
・フィールドはcm単位
・例　1m60→160</t>
  </si>
  <si>
    <r>
      <t xml:space="preserve">リレー以外の
</t>
    </r>
    <r>
      <rPr>
        <sz val="11"/>
        <color indexed="10"/>
        <rFont val="ＭＳ Ｐゴシック"/>
        <family val="3"/>
      </rPr>
      <t>２種目め</t>
    </r>
    <r>
      <rPr>
        <sz val="11"/>
        <color theme="1"/>
        <rFont val="Calibri"/>
        <family val="3"/>
      </rPr>
      <t>には
○印を入力する
（小学生は不要）</t>
    </r>
  </si>
  <si>
    <r>
      <t>別シート「</t>
    </r>
    <r>
      <rPr>
        <sz val="11"/>
        <color indexed="10"/>
        <rFont val="ＭＳ Ｐゴシック"/>
        <family val="3"/>
      </rPr>
      <t>種目コード</t>
    </r>
    <r>
      <rPr>
        <sz val="11"/>
        <color theme="1"/>
        <rFont val="Calibri"/>
        <family val="3"/>
      </rPr>
      <t>」を参照</t>
    </r>
  </si>
  <si>
    <r>
      <rPr>
        <sz val="11"/>
        <color indexed="10"/>
        <rFont val="ＭＳ Ｐゴシック"/>
        <family val="3"/>
      </rPr>
      <t>学生</t>
    </r>
    <r>
      <rPr>
        <sz val="11"/>
        <color theme="1"/>
        <rFont val="Calibri"/>
        <family val="3"/>
      </rPr>
      <t>のみ入力すること</t>
    </r>
  </si>
  <si>
    <t>小学男子　4×100mR</t>
  </si>
  <si>
    <t>小学男子　走高跳</t>
  </si>
  <si>
    <t>小学女子　4×100mR</t>
  </si>
  <si>
    <t>小学女子　走高跳</t>
  </si>
  <si>
    <t>中学男子　200m</t>
  </si>
  <si>
    <t>中学男子　800m</t>
  </si>
  <si>
    <t>中学男子　110mH</t>
  </si>
  <si>
    <t>中学男子　ｼﾞｬﾍﾞﾘｯｸｽﾛｰ</t>
  </si>
  <si>
    <t>中学女子　200m</t>
  </si>
  <si>
    <t>中学女子　800m</t>
  </si>
  <si>
    <t>中学女子　100mH</t>
  </si>
  <si>
    <t>中学女子　ｼﾞｬﾍﾞﾘｯｸｽﾛｰ</t>
  </si>
  <si>
    <t>高一般男子　100m</t>
  </si>
  <si>
    <t>高一般男子　400m</t>
  </si>
  <si>
    <t>高一般男子　800m</t>
  </si>
  <si>
    <t>高一般男子　1500m</t>
  </si>
  <si>
    <t>高一般男子　5000m</t>
  </si>
  <si>
    <t>高一般男子　3000mSC</t>
  </si>
  <si>
    <t>高一般男子　4×100mR</t>
  </si>
  <si>
    <t>高一般男子　走高跳</t>
  </si>
  <si>
    <t>高一般男子　走幅跳</t>
  </si>
  <si>
    <t>高一般男子　三段跳</t>
  </si>
  <si>
    <t>＜高校＞男子　砲丸投</t>
  </si>
  <si>
    <t>＜一般＞男子　砲丸投</t>
  </si>
  <si>
    <t>高一般女子　100m</t>
  </si>
  <si>
    <t>高一般女子　400m</t>
  </si>
  <si>
    <t>高一般女子　800m</t>
  </si>
  <si>
    <t>高一般女子　1500m</t>
  </si>
  <si>
    <t>高一般女子　3000m</t>
  </si>
  <si>
    <t>高一般女子　4×100mR</t>
  </si>
  <si>
    <t>高一般女子　走高跳</t>
  </si>
  <si>
    <t>高一般女子　走幅跳</t>
  </si>
  <si>
    <t>高一般女子　三段跳</t>
  </si>
  <si>
    <t>高一般女子　砲丸投</t>
  </si>
  <si>
    <r>
      <t>・陸協登録番号（</t>
    </r>
    <r>
      <rPr>
        <sz val="11"/>
        <color indexed="10"/>
        <rFont val="ＭＳ Ｐゴシック"/>
        <family val="3"/>
      </rPr>
      <t>ゼッケン</t>
    </r>
    <r>
      <rPr>
        <sz val="11"/>
        <color theme="1"/>
        <rFont val="Calibri"/>
        <family val="3"/>
      </rPr>
      <t>）を入力のこと
・未登録の場合は空欄</t>
    </r>
  </si>
  <si>
    <r>
      <t>・</t>
    </r>
    <r>
      <rPr>
        <b/>
        <u val="single"/>
        <sz val="11"/>
        <color indexed="10"/>
        <rFont val="ＭＳ Ｐゴシック"/>
        <family val="3"/>
      </rPr>
      <t>個人種目（１人２種目まで）</t>
    </r>
    <r>
      <rPr>
        <b/>
        <u val="single"/>
        <sz val="11"/>
        <rFont val="ＭＳ Ｐゴシック"/>
        <family val="3"/>
      </rPr>
      <t>は</t>
    </r>
    <r>
      <rPr>
        <b/>
        <u val="single"/>
        <sz val="11"/>
        <rFont val="ＭＳ Ｐゴシック"/>
        <family val="3"/>
      </rPr>
      <t>１種目につき１行を使用する</t>
    </r>
  </si>
  <si>
    <t>男子リレー数</t>
  </si>
  <si>
    <t>女子リレー数</t>
  </si>
  <si>
    <t>1500m</t>
  </si>
  <si>
    <t>3000m</t>
  </si>
  <si>
    <t>3000mSC</t>
  </si>
  <si>
    <t>1500m</t>
  </si>
  <si>
    <t>茨城</t>
  </si>
  <si>
    <t>登録都道府県</t>
  </si>
  <si>
    <t>（エラー）</t>
  </si>
  <si>
    <r>
      <rPr>
        <sz val="11"/>
        <color indexed="10"/>
        <rFont val="ＭＳ Ｐゴシック"/>
        <family val="3"/>
      </rPr>
      <t>リレー</t>
    </r>
    <r>
      <rPr>
        <sz val="11"/>
        <color theme="1"/>
        <rFont val="Calibri"/>
        <family val="3"/>
      </rPr>
      <t>で２チーム以上参加の時は
Ａ，Ｂ等で区別</t>
    </r>
  </si>
  <si>
    <r>
      <rPr>
        <sz val="11"/>
        <color indexed="8"/>
        <rFont val="ＭＳ Ｐゴシック"/>
        <family val="3"/>
      </rPr>
      <t>種 目 数</t>
    </r>
  </si>
  <si>
    <t>男子個人種目数</t>
  </si>
  <si>
    <t>女子個人種目数</t>
  </si>
  <si>
    <t>第３回日立記録会・日立市民陸上</t>
  </si>
  <si>
    <t>平成３０年７月２１日（土）</t>
  </si>
  <si>
    <t xml:space="preserve">６月２０日（水）～７月４日（水） </t>
  </si>
  <si>
    <t>市民陸上兼第３回日立記録会</t>
  </si>
  <si>
    <r>
      <t>&lt;日立市民陸上&gt;
・出場資格は，</t>
    </r>
    <r>
      <rPr>
        <b/>
        <sz val="14"/>
        <color indexed="8"/>
        <rFont val="ＭＳ Ｐゴシック"/>
        <family val="3"/>
      </rPr>
      <t>日立市内に居住又は通勤・通学している中学生以上の者</t>
    </r>
    <r>
      <rPr>
        <sz val="14"/>
        <color indexed="8"/>
        <rFont val="ＭＳ Ｐゴシック"/>
        <family val="3"/>
      </rPr>
      <t>に限ります。
・出場資格のない者は，記録会に申し込んでください。
・同じ所属であっても，市民陸上と記録会に分かれて参加することになっても構いません。
・リレーにおいて，出場資格のない者が１人でも含まれる場合は，記録会への参加となります。
･出場資格があっても，記録会に申し込んだ場合は</t>
    </r>
    <r>
      <rPr>
        <b/>
        <sz val="14"/>
        <color indexed="8"/>
        <rFont val="ＭＳ Ｐゴシック"/>
        <family val="3"/>
      </rPr>
      <t>表彰の対象となりません</t>
    </r>
    <r>
      <rPr>
        <sz val="14"/>
        <color indexed="8"/>
        <rFont val="ＭＳ Ｐゴシック"/>
        <family val="3"/>
      </rPr>
      <t>。
・出場資格がなく市民陸上に申し込んだ場合は</t>
    </r>
    <r>
      <rPr>
        <b/>
        <sz val="14"/>
        <color indexed="8"/>
        <rFont val="ＭＳ Ｐゴシック"/>
        <family val="3"/>
      </rPr>
      <t>失格となることがあります</t>
    </r>
    <r>
      <rPr>
        <sz val="14"/>
        <color indexed="8"/>
        <rFont val="ＭＳ Ｐゴシック"/>
        <family val="3"/>
      </rPr>
      <t>ので，十分注意して申し込んでください。
・１００ｍと１５００ｍは，４０歳以上の部を設けています。出場資格のある者は「４０歳以上」の方で申し込んでください。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</si>
</sst>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F400]h:mm:ss\ AM/PM"/>
    <numFmt numFmtId="182" formatCode="&quot;¥&quot;#,##0_);[Red]\(&quot;¥&quot;#,##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u val="single"/>
      <sz val="11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u val="single"/>
      <sz val="11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ＭＳ Ｐゴシック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5" borderId="11" xfId="0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textRotation="255" wrapText="1"/>
    </xf>
    <xf numFmtId="0" fontId="0" fillId="37" borderId="1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53" fillId="34" borderId="15" xfId="0" applyFont="1" applyFill="1" applyBorder="1" applyAlignment="1" applyProtection="1">
      <alignment horizontal="center" vertical="center" shrinkToFit="1"/>
      <protection locked="0"/>
    </xf>
    <xf numFmtId="0" fontId="43" fillId="38" borderId="16" xfId="0" applyFont="1" applyFill="1" applyBorder="1" applyAlignment="1" applyProtection="1">
      <alignment horizontal="center" vertical="center" shrinkToFit="1"/>
      <protection locked="0"/>
    </xf>
    <xf numFmtId="0" fontId="43" fillId="34" borderId="16" xfId="0" applyFont="1" applyFill="1" applyBorder="1" applyAlignment="1" applyProtection="1">
      <alignment horizontal="center" vertical="center" shrinkToFit="1"/>
      <protection locked="0"/>
    </xf>
    <xf numFmtId="0" fontId="43" fillId="39" borderId="16" xfId="0" applyFont="1" applyFill="1" applyBorder="1" applyAlignment="1" applyProtection="1">
      <alignment horizontal="center" vertical="center" shrinkToFit="1"/>
      <protection locked="0"/>
    </xf>
    <xf numFmtId="0" fontId="43" fillId="40" borderId="16" xfId="0" applyFont="1" applyFill="1" applyBorder="1" applyAlignment="1" applyProtection="1">
      <alignment horizontal="center" vertical="center" shrinkToFit="1"/>
      <protection locked="0"/>
    </xf>
    <xf numFmtId="0" fontId="43" fillId="13" borderId="16" xfId="0" applyFont="1" applyFill="1" applyBorder="1" applyAlignment="1" applyProtection="1">
      <alignment horizontal="center" vertical="center" shrinkToFit="1"/>
      <protection locked="0"/>
    </xf>
    <xf numFmtId="0" fontId="43" fillId="13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>
      <alignment horizontal="center" vertical="center"/>
    </xf>
    <xf numFmtId="182" fontId="43" fillId="41" borderId="19" xfId="0" applyNumberFormat="1" applyFont="1" applyFill="1" applyBorder="1" applyAlignment="1" applyProtection="1">
      <alignment horizontal="center" vertical="center" shrinkToFit="1"/>
      <protection/>
    </xf>
    <xf numFmtId="0" fontId="0" fillId="36" borderId="10" xfId="0" applyFill="1" applyBorder="1" applyAlignment="1">
      <alignment horizontal="center" vertical="center" wrapText="1"/>
    </xf>
    <xf numFmtId="180" fontId="31" fillId="0" borderId="0" xfId="0" applyNumberFormat="1" applyFont="1" applyFill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0" fontId="51" fillId="7" borderId="21" xfId="0" applyFont="1" applyFill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textRotation="255" wrapText="1"/>
    </xf>
    <xf numFmtId="0" fontId="54" fillId="0" borderId="0" xfId="0" applyFont="1" applyBorder="1" applyAlignment="1">
      <alignment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/>
    </xf>
    <xf numFmtId="0" fontId="53" fillId="42" borderId="18" xfId="0" applyFont="1" applyFill="1" applyBorder="1" applyAlignment="1">
      <alignment horizontal="center" vertical="center"/>
    </xf>
    <xf numFmtId="0" fontId="53" fillId="4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8" borderId="28" xfId="0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 applyProtection="1">
      <alignment horizontal="center" vertical="center"/>
      <protection locked="0"/>
    </xf>
    <xf numFmtId="0" fontId="0" fillId="38" borderId="29" xfId="0" applyFill="1" applyBorder="1" applyAlignment="1" applyProtection="1">
      <alignment horizontal="center" vertical="center"/>
      <protection locked="0"/>
    </xf>
    <xf numFmtId="0" fontId="0" fillId="38" borderId="30" xfId="0" applyFill="1" applyBorder="1" applyAlignment="1" applyProtection="1">
      <alignment horizontal="center" vertical="center"/>
      <protection locked="0"/>
    </xf>
    <xf numFmtId="0" fontId="0" fillId="38" borderId="31" xfId="0" applyFill="1" applyBorder="1" applyAlignment="1" applyProtection="1">
      <alignment horizontal="center" vertical="center"/>
      <protection locked="0"/>
    </xf>
    <xf numFmtId="0" fontId="0" fillId="38" borderId="32" xfId="0" applyFill="1" applyBorder="1" applyAlignment="1" applyProtection="1">
      <alignment horizontal="center" vertical="center"/>
      <protection locked="0"/>
    </xf>
    <xf numFmtId="0" fontId="0" fillId="16" borderId="33" xfId="0" applyFill="1" applyBorder="1" applyAlignment="1">
      <alignment horizontal="center" vertical="center" wrapText="1"/>
    </xf>
    <xf numFmtId="0" fontId="0" fillId="16" borderId="34" xfId="0" applyFill="1" applyBorder="1" applyAlignment="1">
      <alignment horizontal="center" vertical="center" wrapText="1"/>
    </xf>
    <xf numFmtId="0" fontId="0" fillId="16" borderId="28" xfId="0" applyFill="1" applyBorder="1" applyAlignment="1">
      <alignment horizontal="center" vertical="center" wrapText="1"/>
    </xf>
    <xf numFmtId="0" fontId="0" fillId="16" borderId="29" xfId="0" applyFill="1" applyBorder="1" applyAlignment="1">
      <alignment horizontal="center" vertical="center" wrapText="1"/>
    </xf>
    <xf numFmtId="0" fontId="0" fillId="16" borderId="30" xfId="0" applyFill="1" applyBorder="1" applyAlignment="1">
      <alignment horizontal="center" vertical="center" wrapText="1"/>
    </xf>
    <xf numFmtId="0" fontId="0" fillId="16" borderId="32" xfId="0" applyFill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8" fillId="0" borderId="41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0" fillId="35" borderId="10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55" fillId="4" borderId="0" xfId="0" applyFont="1" applyFill="1" applyAlignment="1">
      <alignment horizontal="left" vertical="center" wrapText="1"/>
    </xf>
    <xf numFmtId="0" fontId="55" fillId="4" borderId="0" xfId="0" applyFont="1" applyFill="1" applyAlignment="1">
      <alignment horizontal="left" vertical="center"/>
    </xf>
    <xf numFmtId="0" fontId="0" fillId="33" borderId="10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86"/>
  <sheetViews>
    <sheetView view="pageBreakPreview" zoomScaleNormal="110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9.7109375" style="0" customWidth="1"/>
    <col min="2" max="2" width="26.28125" style="0" customWidth="1"/>
    <col min="3" max="3" width="15.57421875" style="0" bestFit="1" customWidth="1"/>
    <col min="4" max="4" width="9.00390625" style="0" bestFit="1" customWidth="1"/>
    <col min="5" max="5" width="3.421875" style="0" bestFit="1" customWidth="1"/>
    <col min="6" max="6" width="5.28125" style="0" customWidth="1"/>
    <col min="7" max="7" width="7.140625" style="0" customWidth="1"/>
    <col min="8" max="8" width="2.421875" style="0" hidden="1" customWidth="1"/>
    <col min="9" max="9" width="5.28125" style="0" bestFit="1" customWidth="1"/>
    <col min="10" max="10" width="13.421875" style="0" customWidth="1"/>
    <col min="11" max="11" width="27.421875" style="0" bestFit="1" customWidth="1"/>
    <col min="12" max="12" width="17.421875" style="0" customWidth="1"/>
    <col min="13" max="13" width="14.7109375" style="0" customWidth="1"/>
  </cols>
  <sheetData>
    <row r="1" spans="1:11" ht="14.25" customHeight="1" thickBot="1">
      <c r="A1" s="56" t="s">
        <v>23</v>
      </c>
      <c r="B1" s="57"/>
      <c r="G1" s="22"/>
      <c r="H1" s="22"/>
      <c r="I1" s="22"/>
      <c r="J1" s="42" t="s">
        <v>154</v>
      </c>
      <c r="K1" s="22"/>
    </row>
    <row r="2" spans="1:11" ht="18" customHeight="1" thickBot="1">
      <c r="A2" s="44" t="s">
        <v>16</v>
      </c>
      <c r="B2" s="45" t="s">
        <v>208</v>
      </c>
      <c r="G2" s="22"/>
      <c r="H2" s="22"/>
      <c r="I2" s="22"/>
      <c r="J2" s="42"/>
      <c r="K2" s="22"/>
    </row>
    <row r="3" spans="1:13" ht="13.5" customHeight="1">
      <c r="A3" s="7" t="s">
        <v>0</v>
      </c>
      <c r="B3" s="25" t="s">
        <v>209</v>
      </c>
      <c r="J3" s="26" t="s">
        <v>5</v>
      </c>
      <c r="K3" s="32"/>
      <c r="L3" s="67" t="s">
        <v>155</v>
      </c>
      <c r="M3" s="68"/>
    </row>
    <row r="4" spans="1:13" ht="13.5" customHeight="1">
      <c r="A4" s="7" t="s">
        <v>1</v>
      </c>
      <c r="B4" s="25" t="s">
        <v>2</v>
      </c>
      <c r="J4" s="27" t="s">
        <v>6</v>
      </c>
      <c r="K4" s="33" t="s">
        <v>201</v>
      </c>
      <c r="L4" s="69"/>
      <c r="M4" s="70"/>
    </row>
    <row r="5" spans="1:13" ht="14.25" customHeight="1" thickBot="1">
      <c r="A5" s="7" t="s">
        <v>3</v>
      </c>
      <c r="B5" s="43" t="s">
        <v>210</v>
      </c>
      <c r="J5" s="28" t="s">
        <v>24</v>
      </c>
      <c r="K5" s="34"/>
      <c r="L5" s="69"/>
      <c r="M5" s="70"/>
    </row>
    <row r="6" spans="2:13" ht="15">
      <c r="B6" s="13" t="s">
        <v>28</v>
      </c>
      <c r="J6" s="28" t="s">
        <v>10</v>
      </c>
      <c r="K6" s="34"/>
      <c r="L6" s="69"/>
      <c r="M6" s="70"/>
    </row>
    <row r="7" spans="2:13" ht="15.75" thickBot="1">
      <c r="B7" s="14" t="s">
        <v>22</v>
      </c>
      <c r="J7" s="28" t="s">
        <v>15</v>
      </c>
      <c r="K7" s="34"/>
      <c r="L7" s="69"/>
      <c r="M7" s="70"/>
    </row>
    <row r="8" spans="2:13" ht="13.5" customHeight="1" hidden="1">
      <c r="B8" s="19"/>
      <c r="J8" s="28"/>
      <c r="K8" s="34">
        <f>A22</f>
        <v>0</v>
      </c>
      <c r="L8" s="69"/>
      <c r="M8" s="70"/>
    </row>
    <row r="9" spans="2:13" ht="15.75" customHeight="1">
      <c r="B9" s="6"/>
      <c r="C9" s="6"/>
      <c r="D9" s="52"/>
      <c r="E9" s="48"/>
      <c r="F9" s="48"/>
      <c r="G9" s="48"/>
      <c r="H9" s="48"/>
      <c r="I9" s="79" t="s">
        <v>205</v>
      </c>
      <c r="J9" s="49" t="s">
        <v>18</v>
      </c>
      <c r="K9" s="35" t="s">
        <v>21</v>
      </c>
      <c r="L9" s="69"/>
      <c r="M9" s="70"/>
    </row>
    <row r="10" spans="1:13" ht="13.5" customHeight="1">
      <c r="A10" s="5" t="s">
        <v>148</v>
      </c>
      <c r="D10" s="48"/>
      <c r="E10" s="48"/>
      <c r="F10" s="48"/>
      <c r="G10" s="48"/>
      <c r="H10" s="48"/>
      <c r="I10" s="80"/>
      <c r="J10" s="49" t="s">
        <v>206</v>
      </c>
      <c r="K10" s="36"/>
      <c r="L10" s="69"/>
      <c r="M10" s="70"/>
    </row>
    <row r="11" spans="1:13" ht="15">
      <c r="A11" s="5" t="s">
        <v>194</v>
      </c>
      <c r="B11" s="4"/>
      <c r="D11" s="48"/>
      <c r="E11" s="48"/>
      <c r="F11" s="48"/>
      <c r="G11" s="48"/>
      <c r="H11" s="48"/>
      <c r="I11" s="80"/>
      <c r="J11" s="49" t="s">
        <v>207</v>
      </c>
      <c r="K11" s="37"/>
      <c r="L11" s="69"/>
      <c r="M11" s="70"/>
    </row>
    <row r="12" spans="1:13" ht="15">
      <c r="A12" s="5" t="s">
        <v>17</v>
      </c>
      <c r="B12" s="4"/>
      <c r="D12" s="48"/>
      <c r="E12" s="48"/>
      <c r="F12" s="48"/>
      <c r="G12" s="48"/>
      <c r="H12" s="48"/>
      <c r="I12" s="80"/>
      <c r="J12" s="50" t="s">
        <v>145</v>
      </c>
      <c r="K12" s="36"/>
      <c r="L12" s="69"/>
      <c r="M12" s="70"/>
    </row>
    <row r="13" spans="1:13" ht="15">
      <c r="A13" s="5" t="s">
        <v>147</v>
      </c>
      <c r="B13" s="4"/>
      <c r="D13" s="48"/>
      <c r="E13" s="48"/>
      <c r="F13" s="48"/>
      <c r="G13" s="48"/>
      <c r="H13" s="48"/>
      <c r="I13" s="80"/>
      <c r="J13" s="50" t="s">
        <v>146</v>
      </c>
      <c r="K13" s="37"/>
      <c r="L13" s="69"/>
      <c r="M13" s="70"/>
    </row>
    <row r="14" spans="1:13" ht="15">
      <c r="A14" s="5" t="s">
        <v>29</v>
      </c>
      <c r="D14" s="48"/>
      <c r="E14" s="48"/>
      <c r="F14" s="48"/>
      <c r="G14" s="48"/>
      <c r="H14" s="48"/>
      <c r="I14" s="80"/>
      <c r="J14" s="49" t="s">
        <v>195</v>
      </c>
      <c r="K14" s="36"/>
      <c r="L14" s="69"/>
      <c r="M14" s="70"/>
    </row>
    <row r="15" spans="4:13" ht="15.75" thickBot="1">
      <c r="D15" s="48"/>
      <c r="E15" s="48"/>
      <c r="F15" s="48"/>
      <c r="G15" s="48"/>
      <c r="H15" s="48"/>
      <c r="I15" s="81"/>
      <c r="J15" s="51" t="s">
        <v>196</v>
      </c>
      <c r="K15" s="38"/>
      <c r="L15" s="69"/>
      <c r="M15" s="70"/>
    </row>
    <row r="16" spans="4:13" ht="15.75" thickBot="1">
      <c r="D16" s="30"/>
      <c r="E16" s="46"/>
      <c r="F16" s="30"/>
      <c r="G16" s="30"/>
      <c r="H16" s="31"/>
      <c r="I16" s="31"/>
      <c r="J16" s="39" t="s">
        <v>102</v>
      </c>
      <c r="K16" s="40">
        <f>IF(K9="小学",(K10+K11)*100+(K14+K15)*200,IF(K9="中学",(K10+K11)*400-(K12+K13)*100+(K14+K15)*800,IF(K9="高一般",(K10+K11)*500-(K12+K13)*100+(K14+K15)*1000,"")))</f>
      </c>
      <c r="L16" s="71"/>
      <c r="M16" s="72"/>
    </row>
    <row r="17" spans="1:13" ht="15.75" thickBo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1" ht="15">
      <c r="A18" s="6"/>
      <c r="B18" s="73" t="s">
        <v>151</v>
      </c>
      <c r="C18" s="74"/>
      <c r="D18" s="74"/>
      <c r="E18" s="74"/>
      <c r="F18" s="74"/>
      <c r="G18" s="74"/>
      <c r="H18" s="74"/>
      <c r="I18" s="74"/>
      <c r="J18" s="74"/>
      <c r="K18" s="75"/>
    </row>
    <row r="19" spans="1:11" ht="15.75" thickBot="1">
      <c r="A19" s="6"/>
      <c r="B19" s="76" t="s">
        <v>150</v>
      </c>
      <c r="C19" s="77"/>
      <c r="D19" s="77"/>
      <c r="E19" s="77"/>
      <c r="F19" s="77"/>
      <c r="G19" s="77"/>
      <c r="H19" s="77"/>
      <c r="I19" s="77"/>
      <c r="J19" s="77"/>
      <c r="K19" s="78"/>
    </row>
    <row r="20" ht="15">
      <c r="B20" s="9"/>
    </row>
    <row r="21" spans="1:13" ht="15">
      <c r="A21" s="58" t="s">
        <v>80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</row>
    <row r="22" spans="1:13" ht="13.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13" ht="13.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6"/>
    </row>
    <row r="24" spans="1:13" ht="101.25" customHeight="1">
      <c r="A24" s="15" t="s">
        <v>193</v>
      </c>
      <c r="B24" s="15" t="s">
        <v>152</v>
      </c>
      <c r="C24" s="15" t="s">
        <v>149</v>
      </c>
      <c r="D24" s="20" t="s">
        <v>25</v>
      </c>
      <c r="E24" s="20" t="s">
        <v>25</v>
      </c>
      <c r="F24" s="41" t="s">
        <v>158</v>
      </c>
      <c r="G24" s="41" t="s">
        <v>157</v>
      </c>
      <c r="H24" s="15"/>
      <c r="I24" s="47" t="s">
        <v>202</v>
      </c>
      <c r="J24" s="41" t="s">
        <v>156</v>
      </c>
      <c r="K24" s="18" t="s">
        <v>25</v>
      </c>
      <c r="L24" s="15" t="s">
        <v>153</v>
      </c>
      <c r="M24" s="41" t="s">
        <v>204</v>
      </c>
    </row>
    <row r="25" spans="1:13" ht="13.5">
      <c r="A25" s="1" t="s">
        <v>4</v>
      </c>
      <c r="B25" s="1" t="s">
        <v>27</v>
      </c>
      <c r="C25" s="1" t="s">
        <v>26</v>
      </c>
      <c r="D25" s="1"/>
      <c r="E25" s="1"/>
      <c r="F25" s="21" t="s">
        <v>30</v>
      </c>
      <c r="G25" s="25" t="s">
        <v>7</v>
      </c>
      <c r="H25" s="1"/>
      <c r="I25" s="1"/>
      <c r="J25" s="1" t="s">
        <v>78</v>
      </c>
      <c r="K25" s="1" t="s">
        <v>11</v>
      </c>
      <c r="L25" s="1" t="s">
        <v>9</v>
      </c>
      <c r="M25" s="1" t="s">
        <v>12</v>
      </c>
    </row>
    <row r="26" spans="1:13" ht="13.5">
      <c r="A26" s="10"/>
      <c r="B26" s="10"/>
      <c r="C26" s="10"/>
      <c r="D26" s="12">
        <f>IF($G26="","",VLOOKUP($G26,'種目コード'!$A$2:$D$80,3))</f>
      </c>
      <c r="E26" s="12">
        <f>IF($G26="","",VLOOKUP($G26,'種目コード'!$A$2:$D$80,4))</f>
      </c>
      <c r="F26" s="10"/>
      <c r="G26" s="10"/>
      <c r="H26" s="12">
        <f aca="true" t="shared" si="0" ref="H26:H57">$K$3</f>
        <v>0</v>
      </c>
      <c r="I26" s="88" t="str">
        <f>$K$4</f>
        <v>茨城</v>
      </c>
      <c r="J26" s="10"/>
      <c r="K26" s="11">
        <f>IF($G26="","",VLOOKUP($G26,'種目コード'!$A$2:$D$80,2))</f>
      </c>
      <c r="L26" s="10"/>
      <c r="M26" s="10"/>
    </row>
    <row r="27" spans="1:13" ht="13.5">
      <c r="A27" s="10"/>
      <c r="B27" s="10"/>
      <c r="C27" s="10"/>
      <c r="D27" s="12">
        <f>IF($G27="","",VLOOKUP($G27,'種目コード'!$A$2:$D$80,3))</f>
      </c>
      <c r="E27" s="12">
        <f>IF($G27="","",VLOOKUP($G27,'種目コード'!$A$2:$D$80,4))</f>
      </c>
      <c r="F27" s="10"/>
      <c r="G27" s="10"/>
      <c r="H27" s="12">
        <f t="shared" si="0"/>
        <v>0</v>
      </c>
      <c r="I27" s="88" t="str">
        <f aca="true" t="shared" si="1" ref="I27:I85">$K$4</f>
        <v>茨城</v>
      </c>
      <c r="J27" s="10"/>
      <c r="K27" s="11">
        <f>IF($G27="","",VLOOKUP($G27,'種目コード'!$A$2:$D$80,2))</f>
      </c>
      <c r="L27" s="10"/>
      <c r="M27" s="10"/>
    </row>
    <row r="28" spans="1:13" ht="13.5">
      <c r="A28" s="10"/>
      <c r="B28" s="10"/>
      <c r="C28" s="10"/>
      <c r="D28" s="12">
        <f>IF($G28="","",VLOOKUP($G28,'種目コード'!$A$2:$D$80,3))</f>
      </c>
      <c r="E28" s="12">
        <f>IF($G28="","",VLOOKUP($G28,'種目コード'!$A$2:$D$80,4))</f>
      </c>
      <c r="F28" s="10"/>
      <c r="G28" s="10"/>
      <c r="H28" s="12">
        <f t="shared" si="0"/>
        <v>0</v>
      </c>
      <c r="I28" s="88" t="str">
        <f t="shared" si="1"/>
        <v>茨城</v>
      </c>
      <c r="J28" s="10"/>
      <c r="K28" s="11">
        <f>IF($G28="","",VLOOKUP($G28,'種目コード'!$A$2:$D$80,2))</f>
      </c>
      <c r="L28" s="10"/>
      <c r="M28" s="10"/>
    </row>
    <row r="29" spans="1:13" ht="13.5">
      <c r="A29" s="10"/>
      <c r="B29" s="10"/>
      <c r="C29" s="10"/>
      <c r="D29" s="12">
        <f>IF($G29="","",VLOOKUP($G29,'種目コード'!$A$2:$D$80,3))</f>
      </c>
      <c r="E29" s="12">
        <f>IF($G29="","",VLOOKUP($G29,'種目コード'!$A$2:$D$80,4))</f>
      </c>
      <c r="F29" s="10"/>
      <c r="G29" s="10"/>
      <c r="H29" s="12">
        <f t="shared" si="0"/>
        <v>0</v>
      </c>
      <c r="I29" s="88" t="str">
        <f t="shared" si="1"/>
        <v>茨城</v>
      </c>
      <c r="J29" s="10"/>
      <c r="K29" s="11">
        <f>IF($G29="","",VLOOKUP($G29,'種目コード'!$A$2:$D$80,2))</f>
      </c>
      <c r="L29" s="10"/>
      <c r="M29" s="10"/>
    </row>
    <row r="30" spans="1:13" ht="13.5">
      <c r="A30" s="10"/>
      <c r="B30" s="10"/>
      <c r="C30" s="10"/>
      <c r="D30" s="12">
        <f>IF($G30="","",VLOOKUP($G30,'種目コード'!$A$2:$D$80,3))</f>
      </c>
      <c r="E30" s="12">
        <f>IF($G30="","",VLOOKUP($G30,'種目コード'!$A$2:$D$80,4))</f>
      </c>
      <c r="F30" s="10"/>
      <c r="G30" s="10"/>
      <c r="H30" s="12">
        <f t="shared" si="0"/>
        <v>0</v>
      </c>
      <c r="I30" s="88" t="str">
        <f t="shared" si="1"/>
        <v>茨城</v>
      </c>
      <c r="J30" s="10"/>
      <c r="K30" s="11">
        <f>IF($G30="","",VLOOKUP($G30,'種目コード'!$A$2:$D$80,2))</f>
      </c>
      <c r="L30" s="10"/>
      <c r="M30" s="10"/>
    </row>
    <row r="31" spans="1:13" ht="13.5">
      <c r="A31" s="10"/>
      <c r="B31" s="10"/>
      <c r="C31" s="10"/>
      <c r="D31" s="12">
        <f>IF($G31="","",VLOOKUP($G31,'種目コード'!$A$2:$D$80,3))</f>
      </c>
      <c r="E31" s="12">
        <f>IF($G31="","",VLOOKUP($G31,'種目コード'!$A$2:$D$80,4))</f>
      </c>
      <c r="F31" s="10"/>
      <c r="G31" s="10"/>
      <c r="H31" s="12">
        <f t="shared" si="0"/>
        <v>0</v>
      </c>
      <c r="I31" s="88" t="str">
        <f t="shared" si="1"/>
        <v>茨城</v>
      </c>
      <c r="J31" s="10"/>
      <c r="K31" s="11">
        <f>IF($G31="","",VLOOKUP($G31,'種目コード'!$A$2:$D$80,2))</f>
      </c>
      <c r="L31" s="10"/>
      <c r="M31" s="10"/>
    </row>
    <row r="32" spans="1:13" ht="13.5">
      <c r="A32" s="10"/>
      <c r="B32" s="10"/>
      <c r="C32" s="10"/>
      <c r="D32" s="12">
        <f>IF($G32="","",VLOOKUP($G32,'種目コード'!$A$2:$D$80,3))</f>
      </c>
      <c r="E32" s="12">
        <f>IF($G32="","",VLOOKUP($G32,'種目コード'!$A$2:$D$80,4))</f>
      </c>
      <c r="F32" s="10"/>
      <c r="G32" s="10"/>
      <c r="H32" s="12">
        <f t="shared" si="0"/>
        <v>0</v>
      </c>
      <c r="I32" s="88" t="str">
        <f t="shared" si="1"/>
        <v>茨城</v>
      </c>
      <c r="J32" s="10"/>
      <c r="K32" s="11">
        <f>IF($G32="","",VLOOKUP($G32,'種目コード'!$A$2:$D$80,2))</f>
      </c>
      <c r="L32" s="10"/>
      <c r="M32" s="10"/>
    </row>
    <row r="33" spans="1:13" ht="13.5">
      <c r="A33" s="10"/>
      <c r="B33" s="10"/>
      <c r="C33" s="10"/>
      <c r="D33" s="12">
        <f>IF($G33="","",VLOOKUP($G33,'種目コード'!$A$2:$D$80,3))</f>
      </c>
      <c r="E33" s="12">
        <f>IF($G33="","",VLOOKUP($G33,'種目コード'!$A$2:$D$80,4))</f>
      </c>
      <c r="F33" s="10"/>
      <c r="G33" s="10"/>
      <c r="H33" s="12">
        <f t="shared" si="0"/>
        <v>0</v>
      </c>
      <c r="I33" s="88" t="str">
        <f t="shared" si="1"/>
        <v>茨城</v>
      </c>
      <c r="J33" s="10"/>
      <c r="K33" s="11">
        <f>IF($G33="","",VLOOKUP($G33,'種目コード'!$A$2:$D$80,2))</f>
      </c>
      <c r="L33" s="10"/>
      <c r="M33" s="10"/>
    </row>
    <row r="34" spans="1:13" ht="13.5">
      <c r="A34" s="10"/>
      <c r="B34" s="10"/>
      <c r="C34" s="10"/>
      <c r="D34" s="12">
        <f>IF($G34="","",VLOOKUP($G34,'種目コード'!$A$2:$D$80,3))</f>
      </c>
      <c r="E34" s="12">
        <f>IF($G34="","",VLOOKUP($G34,'種目コード'!$A$2:$D$80,4))</f>
      </c>
      <c r="F34" s="10"/>
      <c r="G34" s="10"/>
      <c r="H34" s="12">
        <f t="shared" si="0"/>
        <v>0</v>
      </c>
      <c r="I34" s="88" t="str">
        <f t="shared" si="1"/>
        <v>茨城</v>
      </c>
      <c r="J34" s="10"/>
      <c r="K34" s="11">
        <f>IF($G34="","",VLOOKUP($G34,'種目コード'!$A$2:$D$80,2))</f>
      </c>
      <c r="L34" s="10"/>
      <c r="M34" s="10"/>
    </row>
    <row r="35" spans="1:13" ht="13.5">
      <c r="A35" s="10"/>
      <c r="B35" s="10"/>
      <c r="C35" s="10"/>
      <c r="D35" s="12">
        <f>IF($G35="","",VLOOKUP($G35,'種目コード'!$A$2:$D$80,3))</f>
      </c>
      <c r="E35" s="12">
        <f>IF($G35="","",VLOOKUP($G35,'種目コード'!$A$2:$D$80,4))</f>
      </c>
      <c r="F35" s="10"/>
      <c r="G35" s="10"/>
      <c r="H35" s="12">
        <f t="shared" si="0"/>
        <v>0</v>
      </c>
      <c r="I35" s="88" t="str">
        <f t="shared" si="1"/>
        <v>茨城</v>
      </c>
      <c r="J35" s="10"/>
      <c r="K35" s="11">
        <f>IF($G35="","",VLOOKUP($G35,'種目コード'!$A$2:$D$80,2))</f>
      </c>
      <c r="L35" s="10"/>
      <c r="M35" s="10"/>
    </row>
    <row r="36" spans="1:13" ht="13.5">
      <c r="A36" s="10"/>
      <c r="B36" s="10"/>
      <c r="C36" s="10"/>
      <c r="D36" s="12">
        <f>IF($G36="","",VLOOKUP($G36,'種目コード'!$A$2:$D$80,3))</f>
      </c>
      <c r="E36" s="12">
        <f>IF($G36="","",VLOOKUP($G36,'種目コード'!$A$2:$D$80,4))</f>
      </c>
      <c r="F36" s="10"/>
      <c r="G36" s="10"/>
      <c r="H36" s="12">
        <f t="shared" si="0"/>
        <v>0</v>
      </c>
      <c r="I36" s="88" t="str">
        <f t="shared" si="1"/>
        <v>茨城</v>
      </c>
      <c r="J36" s="10"/>
      <c r="K36" s="11">
        <f>IF($G36="","",VLOOKUP($G36,'種目コード'!$A$2:$D$80,2))</f>
      </c>
      <c r="L36" s="10"/>
      <c r="M36" s="10"/>
    </row>
    <row r="37" spans="1:13" ht="13.5">
      <c r="A37" s="10"/>
      <c r="B37" s="10"/>
      <c r="C37" s="10"/>
      <c r="D37" s="12">
        <f>IF($G37="","",VLOOKUP($G37,'種目コード'!$A$2:$D$80,3))</f>
      </c>
      <c r="E37" s="12">
        <f>IF($G37="","",VLOOKUP($G37,'種目コード'!$A$2:$D$80,4))</f>
      </c>
      <c r="F37" s="10"/>
      <c r="G37" s="10"/>
      <c r="H37" s="12">
        <f t="shared" si="0"/>
        <v>0</v>
      </c>
      <c r="I37" s="88" t="str">
        <f t="shared" si="1"/>
        <v>茨城</v>
      </c>
      <c r="J37" s="10"/>
      <c r="K37" s="11">
        <f>IF($G37="","",VLOOKUP($G37,'種目コード'!$A$2:$D$80,2))</f>
      </c>
      <c r="L37" s="10"/>
      <c r="M37" s="10"/>
    </row>
    <row r="38" spans="1:13" ht="13.5">
      <c r="A38" s="10"/>
      <c r="B38" s="10"/>
      <c r="C38" s="10"/>
      <c r="D38" s="12">
        <f>IF($G38="","",VLOOKUP($G38,'種目コード'!$A$2:$D$80,3))</f>
      </c>
      <c r="E38" s="12">
        <f>IF($G38="","",VLOOKUP($G38,'種目コード'!$A$2:$D$80,4))</f>
      </c>
      <c r="F38" s="10"/>
      <c r="G38" s="10"/>
      <c r="H38" s="12">
        <f t="shared" si="0"/>
        <v>0</v>
      </c>
      <c r="I38" s="88" t="str">
        <f t="shared" si="1"/>
        <v>茨城</v>
      </c>
      <c r="J38" s="10"/>
      <c r="K38" s="11">
        <f>IF($G38="","",VLOOKUP($G38,'種目コード'!$A$2:$D$80,2))</f>
      </c>
      <c r="L38" s="10"/>
      <c r="M38" s="10"/>
    </row>
    <row r="39" spans="1:13" ht="13.5">
      <c r="A39" s="10"/>
      <c r="B39" s="10"/>
      <c r="C39" s="10"/>
      <c r="D39" s="12">
        <f>IF($G39="","",VLOOKUP($G39,'種目コード'!$A$2:$D$80,3))</f>
      </c>
      <c r="E39" s="12">
        <f>IF($G39="","",VLOOKUP($G39,'種目コード'!$A$2:$D$80,4))</f>
      </c>
      <c r="F39" s="10"/>
      <c r="G39" s="10"/>
      <c r="H39" s="12">
        <f t="shared" si="0"/>
        <v>0</v>
      </c>
      <c r="I39" s="88" t="str">
        <f t="shared" si="1"/>
        <v>茨城</v>
      </c>
      <c r="J39" s="10"/>
      <c r="K39" s="11">
        <f>IF($G39="","",VLOOKUP($G39,'種目コード'!$A$2:$D$80,2))</f>
      </c>
      <c r="L39" s="10"/>
      <c r="M39" s="10"/>
    </row>
    <row r="40" spans="1:13" ht="13.5">
      <c r="A40" s="10"/>
      <c r="B40" s="10"/>
      <c r="C40" s="10"/>
      <c r="D40" s="12">
        <f>IF($G40="","",VLOOKUP($G40,'種目コード'!$A$2:$D$80,3))</f>
      </c>
      <c r="E40" s="12">
        <f>IF($G40="","",VLOOKUP($G40,'種目コード'!$A$2:$D$80,4))</f>
      </c>
      <c r="F40" s="10"/>
      <c r="G40" s="10"/>
      <c r="H40" s="12">
        <f t="shared" si="0"/>
        <v>0</v>
      </c>
      <c r="I40" s="88" t="str">
        <f t="shared" si="1"/>
        <v>茨城</v>
      </c>
      <c r="J40" s="10"/>
      <c r="K40" s="11">
        <f>IF($G40="","",VLOOKUP($G40,'種目コード'!$A$2:$D$80,2))</f>
      </c>
      <c r="L40" s="10"/>
      <c r="M40" s="10"/>
    </row>
    <row r="41" spans="1:13" ht="13.5">
      <c r="A41" s="10"/>
      <c r="B41" s="10"/>
      <c r="C41" s="10"/>
      <c r="D41" s="12">
        <f>IF($G41="","",VLOOKUP($G41,'種目コード'!$A$2:$D$80,3))</f>
      </c>
      <c r="E41" s="12">
        <f>IF($G41="","",VLOOKUP($G41,'種目コード'!$A$2:$D$80,4))</f>
      </c>
      <c r="F41" s="10"/>
      <c r="G41" s="10"/>
      <c r="H41" s="12">
        <f t="shared" si="0"/>
        <v>0</v>
      </c>
      <c r="I41" s="88" t="str">
        <f t="shared" si="1"/>
        <v>茨城</v>
      </c>
      <c r="J41" s="10"/>
      <c r="K41" s="11">
        <f>IF($G41="","",VLOOKUP($G41,'種目コード'!$A$2:$D$80,2))</f>
      </c>
      <c r="L41" s="10"/>
      <c r="M41" s="10"/>
    </row>
    <row r="42" spans="1:13" ht="13.5">
      <c r="A42" s="10"/>
      <c r="B42" s="10"/>
      <c r="C42" s="10"/>
      <c r="D42" s="12">
        <f>IF($G42="","",VLOOKUP($G42,'種目コード'!$A$2:$D$80,3))</f>
      </c>
      <c r="E42" s="12">
        <f>IF($G42="","",VLOOKUP($G42,'種目コード'!$A$2:$D$80,4))</f>
      </c>
      <c r="F42" s="10"/>
      <c r="G42" s="10"/>
      <c r="H42" s="12">
        <f t="shared" si="0"/>
        <v>0</v>
      </c>
      <c r="I42" s="88" t="str">
        <f t="shared" si="1"/>
        <v>茨城</v>
      </c>
      <c r="J42" s="10"/>
      <c r="K42" s="11">
        <f>IF($G42="","",VLOOKUP($G42,'種目コード'!$A$2:$D$80,2))</f>
      </c>
      <c r="L42" s="10"/>
      <c r="M42" s="10"/>
    </row>
    <row r="43" spans="1:13" ht="13.5">
      <c r="A43" s="10"/>
      <c r="B43" s="10"/>
      <c r="C43" s="10"/>
      <c r="D43" s="12">
        <f>IF($G43="","",VLOOKUP($G43,'種目コード'!$A$2:$D$80,3))</f>
      </c>
      <c r="E43" s="12">
        <f>IF($G43="","",VLOOKUP($G43,'種目コード'!$A$2:$D$80,4))</f>
      </c>
      <c r="F43" s="10"/>
      <c r="G43" s="10"/>
      <c r="H43" s="12">
        <f t="shared" si="0"/>
        <v>0</v>
      </c>
      <c r="I43" s="88" t="str">
        <f t="shared" si="1"/>
        <v>茨城</v>
      </c>
      <c r="J43" s="10"/>
      <c r="K43" s="11">
        <f>IF($G43="","",VLOOKUP($G43,'種目コード'!$A$2:$D$80,2))</f>
      </c>
      <c r="L43" s="10"/>
      <c r="M43" s="10"/>
    </row>
    <row r="44" spans="1:13" ht="13.5">
      <c r="A44" s="10"/>
      <c r="B44" s="10"/>
      <c r="C44" s="10"/>
      <c r="D44" s="12">
        <f>IF($G44="","",VLOOKUP($G44,'種目コード'!$A$2:$D$80,3))</f>
      </c>
      <c r="E44" s="12">
        <f>IF($G44="","",VLOOKUP($G44,'種目コード'!$A$2:$D$80,4))</f>
      </c>
      <c r="F44" s="10"/>
      <c r="G44" s="10"/>
      <c r="H44" s="12">
        <f t="shared" si="0"/>
        <v>0</v>
      </c>
      <c r="I44" s="88" t="str">
        <f t="shared" si="1"/>
        <v>茨城</v>
      </c>
      <c r="J44" s="10"/>
      <c r="K44" s="11">
        <f>IF($G44="","",VLOOKUP($G44,'種目コード'!$A$2:$D$80,2))</f>
      </c>
      <c r="L44" s="10"/>
      <c r="M44" s="10"/>
    </row>
    <row r="45" spans="1:13" ht="13.5">
      <c r="A45" s="10"/>
      <c r="B45" s="10"/>
      <c r="C45" s="10"/>
      <c r="D45" s="12">
        <f>IF($G45="","",VLOOKUP($G45,'種目コード'!$A$2:$D$80,3))</f>
      </c>
      <c r="E45" s="12">
        <f>IF($G45="","",VLOOKUP($G45,'種目コード'!$A$2:$D$80,4))</f>
      </c>
      <c r="F45" s="10"/>
      <c r="G45" s="10"/>
      <c r="H45" s="12">
        <f t="shared" si="0"/>
        <v>0</v>
      </c>
      <c r="I45" s="88" t="str">
        <f t="shared" si="1"/>
        <v>茨城</v>
      </c>
      <c r="J45" s="10"/>
      <c r="K45" s="11">
        <f>IF($G45="","",VLOOKUP($G45,'種目コード'!$A$2:$D$80,2))</f>
      </c>
      <c r="L45" s="10"/>
      <c r="M45" s="10"/>
    </row>
    <row r="46" spans="1:13" ht="13.5">
      <c r="A46" s="10"/>
      <c r="B46" s="10"/>
      <c r="C46" s="10"/>
      <c r="D46" s="12">
        <f>IF($G46="","",VLOOKUP($G46,'種目コード'!$A$2:$D$80,3))</f>
      </c>
      <c r="E46" s="12">
        <f>IF($G46="","",VLOOKUP($G46,'種目コード'!$A$2:$D$80,4))</f>
      </c>
      <c r="F46" s="10"/>
      <c r="G46" s="10"/>
      <c r="H46" s="12">
        <f t="shared" si="0"/>
        <v>0</v>
      </c>
      <c r="I46" s="88" t="str">
        <f t="shared" si="1"/>
        <v>茨城</v>
      </c>
      <c r="J46" s="10"/>
      <c r="K46" s="11">
        <f>IF($G46="","",VLOOKUP($G46,'種目コード'!$A$2:$D$80,2))</f>
      </c>
      <c r="L46" s="10"/>
      <c r="M46" s="10"/>
    </row>
    <row r="47" spans="1:13" ht="13.5">
      <c r="A47" s="10"/>
      <c r="B47" s="10"/>
      <c r="C47" s="10"/>
      <c r="D47" s="12">
        <f>IF($G47="","",VLOOKUP($G47,'種目コード'!$A$2:$D$80,3))</f>
      </c>
      <c r="E47" s="12">
        <f>IF($G47="","",VLOOKUP($G47,'種目コード'!$A$2:$D$80,4))</f>
      </c>
      <c r="F47" s="10"/>
      <c r="G47" s="10"/>
      <c r="H47" s="12">
        <f t="shared" si="0"/>
        <v>0</v>
      </c>
      <c r="I47" s="88" t="str">
        <f t="shared" si="1"/>
        <v>茨城</v>
      </c>
      <c r="J47" s="10"/>
      <c r="K47" s="11">
        <f>IF($G47="","",VLOOKUP($G47,'種目コード'!$A$2:$D$80,2))</f>
      </c>
      <c r="L47" s="10"/>
      <c r="M47" s="10"/>
    </row>
    <row r="48" spans="1:13" ht="13.5">
      <c r="A48" s="10"/>
      <c r="B48" s="10"/>
      <c r="C48" s="10"/>
      <c r="D48" s="12">
        <f>IF($G48="","",VLOOKUP($G48,'種目コード'!$A$2:$D$80,3))</f>
      </c>
      <c r="E48" s="12">
        <f>IF($G48="","",VLOOKUP($G48,'種目コード'!$A$2:$D$80,4))</f>
      </c>
      <c r="F48" s="10"/>
      <c r="G48" s="10"/>
      <c r="H48" s="12">
        <f t="shared" si="0"/>
        <v>0</v>
      </c>
      <c r="I48" s="88" t="str">
        <f t="shared" si="1"/>
        <v>茨城</v>
      </c>
      <c r="J48" s="10"/>
      <c r="K48" s="11">
        <f>IF($G48="","",VLOOKUP($G48,'種目コード'!$A$2:$D$80,2))</f>
      </c>
      <c r="L48" s="10"/>
      <c r="M48" s="10"/>
    </row>
    <row r="49" spans="1:13" ht="13.5">
      <c r="A49" s="10"/>
      <c r="B49" s="10"/>
      <c r="C49" s="10"/>
      <c r="D49" s="12">
        <f>IF($G49="","",VLOOKUP($G49,'種目コード'!$A$2:$D$80,3))</f>
      </c>
      <c r="E49" s="12">
        <f>IF($G49="","",VLOOKUP($G49,'種目コード'!$A$2:$D$80,4))</f>
      </c>
      <c r="F49" s="10"/>
      <c r="G49" s="10"/>
      <c r="H49" s="12">
        <f t="shared" si="0"/>
        <v>0</v>
      </c>
      <c r="I49" s="88" t="str">
        <f t="shared" si="1"/>
        <v>茨城</v>
      </c>
      <c r="J49" s="10"/>
      <c r="K49" s="11">
        <f>IF($G49="","",VLOOKUP($G49,'種目コード'!$A$2:$D$80,2))</f>
      </c>
      <c r="L49" s="10"/>
      <c r="M49" s="10"/>
    </row>
    <row r="50" spans="1:13" ht="13.5">
      <c r="A50" s="10"/>
      <c r="B50" s="10"/>
      <c r="C50" s="10"/>
      <c r="D50" s="12">
        <f>IF($G50="","",VLOOKUP($G50,'種目コード'!$A$2:$D$80,3))</f>
      </c>
      <c r="E50" s="12">
        <f>IF($G50="","",VLOOKUP($G50,'種目コード'!$A$2:$D$80,4))</f>
      </c>
      <c r="F50" s="10"/>
      <c r="G50" s="10"/>
      <c r="H50" s="12">
        <f t="shared" si="0"/>
        <v>0</v>
      </c>
      <c r="I50" s="88" t="str">
        <f t="shared" si="1"/>
        <v>茨城</v>
      </c>
      <c r="J50" s="10"/>
      <c r="K50" s="11">
        <f>IF($G50="","",VLOOKUP($G50,'種目コード'!$A$2:$D$80,2))</f>
      </c>
      <c r="L50" s="10"/>
      <c r="M50" s="10"/>
    </row>
    <row r="51" spans="1:13" ht="13.5">
      <c r="A51" s="10"/>
      <c r="B51" s="10"/>
      <c r="C51" s="10"/>
      <c r="D51" s="12">
        <f>IF($G51="","",VLOOKUP($G51,'種目コード'!$A$2:$D$80,3))</f>
      </c>
      <c r="E51" s="12">
        <f>IF($G51="","",VLOOKUP($G51,'種目コード'!$A$2:$D$80,4))</f>
      </c>
      <c r="F51" s="10"/>
      <c r="G51" s="10"/>
      <c r="H51" s="12">
        <f t="shared" si="0"/>
        <v>0</v>
      </c>
      <c r="I51" s="88" t="str">
        <f t="shared" si="1"/>
        <v>茨城</v>
      </c>
      <c r="J51" s="10"/>
      <c r="K51" s="11">
        <f>IF($G51="","",VLOOKUP($G51,'種目コード'!$A$2:$D$80,2))</f>
      </c>
      <c r="L51" s="10"/>
      <c r="M51" s="10"/>
    </row>
    <row r="52" spans="1:13" ht="13.5">
      <c r="A52" s="10"/>
      <c r="B52" s="10"/>
      <c r="C52" s="10"/>
      <c r="D52" s="12">
        <f>IF($G52="","",VLOOKUP($G52,'種目コード'!$A$2:$D$80,3))</f>
      </c>
      <c r="E52" s="12">
        <f>IF($G52="","",VLOOKUP($G52,'種目コード'!$A$2:$D$80,4))</f>
      </c>
      <c r="F52" s="10"/>
      <c r="G52" s="10"/>
      <c r="H52" s="12">
        <f t="shared" si="0"/>
        <v>0</v>
      </c>
      <c r="I52" s="88" t="str">
        <f t="shared" si="1"/>
        <v>茨城</v>
      </c>
      <c r="J52" s="10"/>
      <c r="K52" s="11">
        <f>IF($G52="","",VLOOKUP($G52,'種目コード'!$A$2:$D$80,2))</f>
      </c>
      <c r="L52" s="10"/>
      <c r="M52" s="10"/>
    </row>
    <row r="53" spans="1:13" ht="13.5">
      <c r="A53" s="10"/>
      <c r="B53" s="10"/>
      <c r="C53" s="10"/>
      <c r="D53" s="12">
        <f>IF($G53="","",VLOOKUP($G53,'種目コード'!$A$2:$D$80,3))</f>
      </c>
      <c r="E53" s="12">
        <f>IF($G53="","",VLOOKUP($G53,'種目コード'!$A$2:$D$80,4))</f>
      </c>
      <c r="F53" s="10"/>
      <c r="G53" s="10"/>
      <c r="H53" s="12">
        <f t="shared" si="0"/>
        <v>0</v>
      </c>
      <c r="I53" s="88" t="str">
        <f t="shared" si="1"/>
        <v>茨城</v>
      </c>
      <c r="J53" s="10"/>
      <c r="K53" s="11">
        <f>IF($G53="","",VLOOKUP($G53,'種目コード'!$A$2:$D$80,2))</f>
      </c>
      <c r="L53" s="10"/>
      <c r="M53" s="10"/>
    </row>
    <row r="54" spans="1:13" ht="13.5">
      <c r="A54" s="10"/>
      <c r="B54" s="10"/>
      <c r="C54" s="10"/>
      <c r="D54" s="12">
        <f>IF($G54="","",VLOOKUP($G54,'種目コード'!$A$2:$D$80,3))</f>
      </c>
      <c r="E54" s="12">
        <f>IF($G54="","",VLOOKUP($G54,'種目コード'!$A$2:$D$80,4))</f>
      </c>
      <c r="F54" s="10"/>
      <c r="G54" s="10"/>
      <c r="H54" s="12">
        <f t="shared" si="0"/>
        <v>0</v>
      </c>
      <c r="I54" s="88" t="str">
        <f t="shared" si="1"/>
        <v>茨城</v>
      </c>
      <c r="J54" s="10"/>
      <c r="K54" s="11">
        <f>IF($G54="","",VLOOKUP($G54,'種目コード'!$A$2:$D$80,2))</f>
      </c>
      <c r="L54" s="10"/>
      <c r="M54" s="10"/>
    </row>
    <row r="55" spans="1:13" ht="13.5">
      <c r="A55" s="10"/>
      <c r="B55" s="10"/>
      <c r="C55" s="10"/>
      <c r="D55" s="12">
        <f>IF($G55="","",VLOOKUP($G55,'種目コード'!$A$2:$D$80,3))</f>
      </c>
      <c r="E55" s="12">
        <f>IF($G55="","",VLOOKUP($G55,'種目コード'!$A$2:$D$80,4))</f>
      </c>
      <c r="F55" s="10"/>
      <c r="G55" s="10"/>
      <c r="H55" s="12">
        <f t="shared" si="0"/>
        <v>0</v>
      </c>
      <c r="I55" s="88" t="str">
        <f t="shared" si="1"/>
        <v>茨城</v>
      </c>
      <c r="J55" s="10"/>
      <c r="K55" s="11">
        <f>IF($G55="","",VLOOKUP($G55,'種目コード'!$A$2:$D$80,2))</f>
      </c>
      <c r="L55" s="10"/>
      <c r="M55" s="10"/>
    </row>
    <row r="56" spans="1:13" ht="13.5">
      <c r="A56" s="10"/>
      <c r="B56" s="10"/>
      <c r="C56" s="10"/>
      <c r="D56" s="12">
        <f>IF($G56="","",VLOOKUP($G56,'種目コード'!$A$2:$D$80,3))</f>
      </c>
      <c r="E56" s="12">
        <f>IF($G56="","",VLOOKUP($G56,'種目コード'!$A$2:$D$80,4))</f>
      </c>
      <c r="F56" s="10"/>
      <c r="G56" s="10"/>
      <c r="H56" s="12">
        <f t="shared" si="0"/>
        <v>0</v>
      </c>
      <c r="I56" s="88" t="str">
        <f t="shared" si="1"/>
        <v>茨城</v>
      </c>
      <c r="J56" s="10"/>
      <c r="K56" s="11">
        <f>IF($G56="","",VLOOKUP($G56,'種目コード'!$A$2:$D$80,2))</f>
      </c>
      <c r="L56" s="10"/>
      <c r="M56" s="10"/>
    </row>
    <row r="57" spans="1:13" ht="13.5">
      <c r="A57" s="10"/>
      <c r="B57" s="10"/>
      <c r="C57" s="10"/>
      <c r="D57" s="12">
        <f>IF($G57="","",VLOOKUP($G57,'種目コード'!$A$2:$D$80,3))</f>
      </c>
      <c r="E57" s="12">
        <f>IF($G57="","",VLOOKUP($G57,'種目コード'!$A$2:$D$80,4))</f>
      </c>
      <c r="F57" s="10"/>
      <c r="G57" s="10"/>
      <c r="H57" s="12">
        <f t="shared" si="0"/>
        <v>0</v>
      </c>
      <c r="I57" s="88" t="str">
        <f t="shared" si="1"/>
        <v>茨城</v>
      </c>
      <c r="J57" s="10"/>
      <c r="K57" s="11">
        <f>IF($G57="","",VLOOKUP($G57,'種目コード'!$A$2:$D$80,2))</f>
      </c>
      <c r="L57" s="10"/>
      <c r="M57" s="10"/>
    </row>
    <row r="58" spans="1:13" ht="13.5">
      <c r="A58" s="10"/>
      <c r="B58" s="10"/>
      <c r="C58" s="10"/>
      <c r="D58" s="12">
        <f>IF($G58="","",VLOOKUP($G58,'種目コード'!$A$2:$D$80,3))</f>
      </c>
      <c r="E58" s="12">
        <f>IF($G58="","",VLOOKUP($G58,'種目コード'!$A$2:$D$80,4))</f>
      </c>
      <c r="F58" s="10"/>
      <c r="G58" s="10"/>
      <c r="H58" s="12">
        <f aca="true" t="shared" si="2" ref="H58:H85">$K$3</f>
        <v>0</v>
      </c>
      <c r="I58" s="88" t="str">
        <f t="shared" si="1"/>
        <v>茨城</v>
      </c>
      <c r="J58" s="10"/>
      <c r="K58" s="11">
        <f>IF($G58="","",VLOOKUP($G58,'種目コード'!$A$2:$D$80,2))</f>
      </c>
      <c r="L58" s="10"/>
      <c r="M58" s="10"/>
    </row>
    <row r="59" spans="1:13" ht="13.5">
      <c r="A59" s="10"/>
      <c r="B59" s="10"/>
      <c r="C59" s="10"/>
      <c r="D59" s="12">
        <f>IF($G59="","",VLOOKUP($G59,'種目コード'!$A$2:$D$80,3))</f>
      </c>
      <c r="E59" s="12">
        <f>IF($G59="","",VLOOKUP($G59,'種目コード'!$A$2:$D$80,4))</f>
      </c>
      <c r="F59" s="10"/>
      <c r="G59" s="10"/>
      <c r="H59" s="12">
        <f t="shared" si="2"/>
        <v>0</v>
      </c>
      <c r="I59" s="88" t="str">
        <f t="shared" si="1"/>
        <v>茨城</v>
      </c>
      <c r="J59" s="10"/>
      <c r="K59" s="11">
        <f>IF($G59="","",VLOOKUP($G59,'種目コード'!$A$2:$D$80,2))</f>
      </c>
      <c r="L59" s="10"/>
      <c r="M59" s="10"/>
    </row>
    <row r="60" spans="1:13" ht="13.5">
      <c r="A60" s="10"/>
      <c r="B60" s="10"/>
      <c r="C60" s="10"/>
      <c r="D60" s="12">
        <f>IF($G60="","",VLOOKUP($G60,'種目コード'!$A$2:$D$80,3))</f>
      </c>
      <c r="E60" s="12">
        <f>IF($G60="","",VLOOKUP($G60,'種目コード'!$A$2:$D$80,4))</f>
      </c>
      <c r="F60" s="10"/>
      <c r="G60" s="10"/>
      <c r="H60" s="12">
        <f t="shared" si="2"/>
        <v>0</v>
      </c>
      <c r="I60" s="88" t="str">
        <f t="shared" si="1"/>
        <v>茨城</v>
      </c>
      <c r="J60" s="10"/>
      <c r="K60" s="11">
        <f>IF($G60="","",VLOOKUP($G60,'種目コード'!$A$2:$D$80,2))</f>
      </c>
      <c r="L60" s="10"/>
      <c r="M60" s="10"/>
    </row>
    <row r="61" spans="1:13" ht="13.5">
      <c r="A61" s="10"/>
      <c r="B61" s="10"/>
      <c r="C61" s="10"/>
      <c r="D61" s="12">
        <f>IF($G61="","",VLOOKUP($G61,'種目コード'!$A$2:$D$80,3))</f>
      </c>
      <c r="E61" s="12">
        <f>IF($G61="","",VLOOKUP($G61,'種目コード'!$A$2:$D$80,4))</f>
      </c>
      <c r="F61" s="10"/>
      <c r="G61" s="10"/>
      <c r="H61" s="12">
        <f t="shared" si="2"/>
        <v>0</v>
      </c>
      <c r="I61" s="88" t="str">
        <f t="shared" si="1"/>
        <v>茨城</v>
      </c>
      <c r="J61" s="10"/>
      <c r="K61" s="11">
        <f>IF($G61="","",VLOOKUP($G61,'種目コード'!$A$2:$D$80,2))</f>
      </c>
      <c r="L61" s="10"/>
      <c r="M61" s="10"/>
    </row>
    <row r="62" spans="1:13" ht="13.5">
      <c r="A62" s="10"/>
      <c r="B62" s="10"/>
      <c r="C62" s="10"/>
      <c r="D62" s="12">
        <f>IF($G62="","",VLOOKUP($G62,'種目コード'!$A$2:$D$80,3))</f>
      </c>
      <c r="E62" s="12">
        <f>IF($G62="","",VLOOKUP($G62,'種目コード'!$A$2:$D$80,4))</f>
      </c>
      <c r="F62" s="10"/>
      <c r="G62" s="10"/>
      <c r="H62" s="12">
        <f t="shared" si="2"/>
        <v>0</v>
      </c>
      <c r="I62" s="88" t="str">
        <f t="shared" si="1"/>
        <v>茨城</v>
      </c>
      <c r="J62" s="10"/>
      <c r="K62" s="11">
        <f>IF($G62="","",VLOOKUP($G62,'種目コード'!$A$2:$D$80,2))</f>
      </c>
      <c r="L62" s="10"/>
      <c r="M62" s="10"/>
    </row>
    <row r="63" spans="1:13" ht="13.5">
      <c r="A63" s="10"/>
      <c r="B63" s="10"/>
      <c r="C63" s="10"/>
      <c r="D63" s="12">
        <f>IF($G63="","",VLOOKUP($G63,'種目コード'!$A$2:$D$80,3))</f>
      </c>
      <c r="E63" s="12">
        <f>IF($G63="","",VLOOKUP($G63,'種目コード'!$A$2:$D$80,4))</f>
      </c>
      <c r="F63" s="10"/>
      <c r="G63" s="10"/>
      <c r="H63" s="12">
        <f t="shared" si="2"/>
        <v>0</v>
      </c>
      <c r="I63" s="88" t="str">
        <f t="shared" si="1"/>
        <v>茨城</v>
      </c>
      <c r="J63" s="10"/>
      <c r="K63" s="11">
        <f>IF($G63="","",VLOOKUP($G63,'種目コード'!$A$2:$D$80,2))</f>
      </c>
      <c r="L63" s="10"/>
      <c r="M63" s="10"/>
    </row>
    <row r="64" spans="1:13" ht="13.5">
      <c r="A64" s="10"/>
      <c r="B64" s="10"/>
      <c r="C64" s="10"/>
      <c r="D64" s="12">
        <f>IF($G64="","",VLOOKUP($G64,'種目コード'!$A$2:$D$80,3))</f>
      </c>
      <c r="E64" s="12">
        <f>IF($G64="","",VLOOKUP($G64,'種目コード'!$A$2:$D$80,4))</f>
      </c>
      <c r="F64" s="10"/>
      <c r="G64" s="10"/>
      <c r="H64" s="12">
        <f t="shared" si="2"/>
        <v>0</v>
      </c>
      <c r="I64" s="88" t="str">
        <f t="shared" si="1"/>
        <v>茨城</v>
      </c>
      <c r="J64" s="10"/>
      <c r="K64" s="11">
        <f>IF($G64="","",VLOOKUP($G64,'種目コード'!$A$2:$D$80,2))</f>
      </c>
      <c r="L64" s="10"/>
      <c r="M64" s="10"/>
    </row>
    <row r="65" spans="1:13" ht="13.5">
      <c r="A65" s="10"/>
      <c r="B65" s="10"/>
      <c r="C65" s="10"/>
      <c r="D65" s="12">
        <f>IF($G65="","",VLOOKUP($G65,'種目コード'!$A$2:$D$80,3))</f>
      </c>
      <c r="E65" s="12">
        <f>IF($G65="","",VLOOKUP($G65,'種目コード'!$A$2:$D$80,4))</f>
      </c>
      <c r="F65" s="10"/>
      <c r="G65" s="10"/>
      <c r="H65" s="12">
        <f t="shared" si="2"/>
        <v>0</v>
      </c>
      <c r="I65" s="88" t="str">
        <f t="shared" si="1"/>
        <v>茨城</v>
      </c>
      <c r="J65" s="10"/>
      <c r="K65" s="11">
        <f>IF($G65="","",VLOOKUP($G65,'種目コード'!$A$2:$D$80,2))</f>
      </c>
      <c r="L65" s="10"/>
      <c r="M65" s="10"/>
    </row>
    <row r="66" spans="1:13" ht="13.5">
      <c r="A66" s="10"/>
      <c r="B66" s="10"/>
      <c r="C66" s="10"/>
      <c r="D66" s="12">
        <f>IF($G66="","",VLOOKUP($G66,'種目コード'!$A$2:$D$80,3))</f>
      </c>
      <c r="E66" s="12">
        <f>IF($G66="","",VLOOKUP($G66,'種目コード'!$A$2:$D$80,4))</f>
      </c>
      <c r="F66" s="10"/>
      <c r="G66" s="10"/>
      <c r="H66" s="12">
        <f t="shared" si="2"/>
        <v>0</v>
      </c>
      <c r="I66" s="88" t="str">
        <f t="shared" si="1"/>
        <v>茨城</v>
      </c>
      <c r="J66" s="10"/>
      <c r="K66" s="11">
        <f>IF($G66="","",VLOOKUP($G66,'種目コード'!$A$2:$D$80,2))</f>
      </c>
      <c r="L66" s="10"/>
      <c r="M66" s="10"/>
    </row>
    <row r="67" spans="1:13" ht="13.5">
      <c r="A67" s="10"/>
      <c r="B67" s="10"/>
      <c r="C67" s="10"/>
      <c r="D67" s="12">
        <f>IF($G67="","",VLOOKUP($G67,'種目コード'!$A$2:$D$80,3))</f>
      </c>
      <c r="E67" s="12">
        <f>IF($G67="","",VLOOKUP($G67,'種目コード'!$A$2:$D$80,4))</f>
      </c>
      <c r="F67" s="10"/>
      <c r="G67" s="10"/>
      <c r="H67" s="12">
        <f t="shared" si="2"/>
        <v>0</v>
      </c>
      <c r="I67" s="88" t="str">
        <f t="shared" si="1"/>
        <v>茨城</v>
      </c>
      <c r="J67" s="10"/>
      <c r="K67" s="11">
        <f>IF($G67="","",VLOOKUP($G67,'種目コード'!$A$2:$D$80,2))</f>
      </c>
      <c r="L67" s="10"/>
      <c r="M67" s="10"/>
    </row>
    <row r="68" spans="1:13" ht="13.5">
      <c r="A68" s="10"/>
      <c r="B68" s="10"/>
      <c r="C68" s="10"/>
      <c r="D68" s="12">
        <f>IF($G68="","",VLOOKUP($G68,'種目コード'!$A$2:$D$80,3))</f>
      </c>
      <c r="E68" s="12">
        <f>IF($G68="","",VLOOKUP($G68,'種目コード'!$A$2:$D$80,4))</f>
      </c>
      <c r="F68" s="10"/>
      <c r="G68" s="10"/>
      <c r="H68" s="12">
        <f t="shared" si="2"/>
        <v>0</v>
      </c>
      <c r="I68" s="88" t="str">
        <f t="shared" si="1"/>
        <v>茨城</v>
      </c>
      <c r="J68" s="10"/>
      <c r="K68" s="11">
        <f>IF($G68="","",VLOOKUP($G68,'種目コード'!$A$2:$D$80,2))</f>
      </c>
      <c r="L68" s="10"/>
      <c r="M68" s="10"/>
    </row>
    <row r="69" spans="1:13" ht="13.5">
      <c r="A69" s="10"/>
      <c r="B69" s="10"/>
      <c r="C69" s="10"/>
      <c r="D69" s="12">
        <f>IF($G69="","",VLOOKUP($G69,'種目コード'!$A$2:$D$80,3))</f>
      </c>
      <c r="E69" s="12">
        <f>IF($G69="","",VLOOKUP($G69,'種目コード'!$A$2:$D$80,4))</f>
      </c>
      <c r="F69" s="10"/>
      <c r="G69" s="10"/>
      <c r="H69" s="12">
        <f t="shared" si="2"/>
        <v>0</v>
      </c>
      <c r="I69" s="88" t="str">
        <f t="shared" si="1"/>
        <v>茨城</v>
      </c>
      <c r="J69" s="10"/>
      <c r="K69" s="11">
        <f>IF($G69="","",VLOOKUP($G69,'種目コード'!$A$2:$D$80,2))</f>
      </c>
      <c r="L69" s="10"/>
      <c r="M69" s="10"/>
    </row>
    <row r="70" spans="1:13" ht="13.5">
      <c r="A70" s="10"/>
      <c r="B70" s="10"/>
      <c r="C70" s="10"/>
      <c r="D70" s="12">
        <f>IF($G70="","",VLOOKUP($G70,'種目コード'!$A$2:$D$80,3))</f>
      </c>
      <c r="E70" s="12">
        <f>IF($G70="","",VLOOKUP($G70,'種目コード'!$A$2:$D$80,4))</f>
      </c>
      <c r="F70" s="10"/>
      <c r="G70" s="10"/>
      <c r="H70" s="12">
        <f t="shared" si="2"/>
        <v>0</v>
      </c>
      <c r="I70" s="88" t="str">
        <f t="shared" si="1"/>
        <v>茨城</v>
      </c>
      <c r="J70" s="10"/>
      <c r="K70" s="11">
        <f>IF($G70="","",VLOOKUP($G70,'種目コード'!$A$2:$D$80,2))</f>
      </c>
      <c r="L70" s="10"/>
      <c r="M70" s="10"/>
    </row>
    <row r="71" spans="1:13" ht="13.5">
      <c r="A71" s="10"/>
      <c r="B71" s="10"/>
      <c r="C71" s="10"/>
      <c r="D71" s="12">
        <f>IF($G71="","",VLOOKUP($G71,'種目コード'!$A$2:$D$80,3))</f>
      </c>
      <c r="E71" s="12">
        <f>IF($G71="","",VLOOKUP($G71,'種目コード'!$A$2:$D$80,4))</f>
      </c>
      <c r="F71" s="10"/>
      <c r="G71" s="10"/>
      <c r="H71" s="12">
        <f t="shared" si="2"/>
        <v>0</v>
      </c>
      <c r="I71" s="88" t="str">
        <f t="shared" si="1"/>
        <v>茨城</v>
      </c>
      <c r="J71" s="10"/>
      <c r="K71" s="11">
        <f>IF($G71="","",VLOOKUP($G71,'種目コード'!$A$2:$D$80,2))</f>
      </c>
      <c r="L71" s="10"/>
      <c r="M71" s="10"/>
    </row>
    <row r="72" spans="1:13" ht="13.5">
      <c r="A72" s="10"/>
      <c r="B72" s="10"/>
      <c r="C72" s="10"/>
      <c r="D72" s="12">
        <f>IF($G72="","",VLOOKUP($G72,'種目コード'!$A$2:$D$80,3))</f>
      </c>
      <c r="E72" s="12">
        <f>IF($G72="","",VLOOKUP($G72,'種目コード'!$A$2:$D$80,4))</f>
      </c>
      <c r="F72" s="10"/>
      <c r="G72" s="10"/>
      <c r="H72" s="12">
        <f t="shared" si="2"/>
        <v>0</v>
      </c>
      <c r="I72" s="88" t="str">
        <f t="shared" si="1"/>
        <v>茨城</v>
      </c>
      <c r="J72" s="10"/>
      <c r="K72" s="11">
        <f>IF($G72="","",VLOOKUP($G72,'種目コード'!$A$2:$D$80,2))</f>
      </c>
      <c r="L72" s="10"/>
      <c r="M72" s="10"/>
    </row>
    <row r="73" spans="1:13" ht="13.5">
      <c r="A73" s="10"/>
      <c r="B73" s="10"/>
      <c r="C73" s="10"/>
      <c r="D73" s="12">
        <f>IF($G73="","",VLOOKUP($G73,'種目コード'!$A$2:$D$80,3))</f>
      </c>
      <c r="E73" s="12">
        <f>IF($G73="","",VLOOKUP($G73,'種目コード'!$A$2:$D$80,4))</f>
      </c>
      <c r="F73" s="10"/>
      <c r="G73" s="10"/>
      <c r="H73" s="12">
        <f t="shared" si="2"/>
        <v>0</v>
      </c>
      <c r="I73" s="88" t="str">
        <f t="shared" si="1"/>
        <v>茨城</v>
      </c>
      <c r="J73" s="10"/>
      <c r="K73" s="11">
        <f>IF($G73="","",VLOOKUP($G73,'種目コード'!$A$2:$D$80,2))</f>
      </c>
      <c r="L73" s="10"/>
      <c r="M73" s="10"/>
    </row>
    <row r="74" spans="1:13" ht="13.5">
      <c r="A74" s="10"/>
      <c r="B74" s="10"/>
      <c r="C74" s="10"/>
      <c r="D74" s="12">
        <f>IF($G74="","",VLOOKUP($G74,'種目コード'!$A$2:$D$80,3))</f>
      </c>
      <c r="E74" s="12">
        <f>IF($G74="","",VLOOKUP($G74,'種目コード'!$A$2:$D$80,4))</f>
      </c>
      <c r="F74" s="10"/>
      <c r="G74" s="10"/>
      <c r="H74" s="12">
        <f t="shared" si="2"/>
        <v>0</v>
      </c>
      <c r="I74" s="88" t="str">
        <f t="shared" si="1"/>
        <v>茨城</v>
      </c>
      <c r="J74" s="10"/>
      <c r="K74" s="11">
        <f>IF($G74="","",VLOOKUP($G74,'種目コード'!$A$2:$D$80,2))</f>
      </c>
      <c r="L74" s="10"/>
      <c r="M74" s="10"/>
    </row>
    <row r="75" spans="1:13" ht="13.5">
      <c r="A75" s="10"/>
      <c r="B75" s="10"/>
      <c r="C75" s="10"/>
      <c r="D75" s="12">
        <f>IF($G75="","",VLOOKUP($G75,'種目コード'!$A$2:$D$80,3))</f>
      </c>
      <c r="E75" s="12">
        <f>IF($G75="","",VLOOKUP($G75,'種目コード'!$A$2:$D$80,4))</f>
      </c>
      <c r="F75" s="10"/>
      <c r="G75" s="10"/>
      <c r="H75" s="12">
        <f t="shared" si="2"/>
        <v>0</v>
      </c>
      <c r="I75" s="88" t="str">
        <f t="shared" si="1"/>
        <v>茨城</v>
      </c>
      <c r="J75" s="10"/>
      <c r="K75" s="11">
        <f>IF($G75="","",VLOOKUP($G75,'種目コード'!$A$2:$D$80,2))</f>
      </c>
      <c r="L75" s="10"/>
      <c r="M75" s="10"/>
    </row>
    <row r="76" spans="1:13" ht="13.5">
      <c r="A76" s="10"/>
      <c r="B76" s="10"/>
      <c r="C76" s="10"/>
      <c r="D76" s="12">
        <f>IF($G76="","",VLOOKUP($G76,'種目コード'!$A$2:$D$80,3))</f>
      </c>
      <c r="E76" s="12">
        <f>IF($G76="","",VLOOKUP($G76,'種目コード'!$A$2:$D$80,4))</f>
      </c>
      <c r="F76" s="10"/>
      <c r="G76" s="10"/>
      <c r="H76" s="12">
        <f t="shared" si="2"/>
        <v>0</v>
      </c>
      <c r="I76" s="88" t="str">
        <f t="shared" si="1"/>
        <v>茨城</v>
      </c>
      <c r="J76" s="10"/>
      <c r="K76" s="11">
        <f>IF($G76="","",VLOOKUP($G76,'種目コード'!$A$2:$D$80,2))</f>
      </c>
      <c r="L76" s="10"/>
      <c r="M76" s="10"/>
    </row>
    <row r="77" spans="1:13" ht="13.5">
      <c r="A77" s="10"/>
      <c r="B77" s="10"/>
      <c r="C77" s="10"/>
      <c r="D77" s="12">
        <f>IF($G77="","",VLOOKUP($G77,'種目コード'!$A$2:$D$80,3))</f>
      </c>
      <c r="E77" s="12">
        <f>IF($G77="","",VLOOKUP($G77,'種目コード'!$A$2:$D$80,4))</f>
      </c>
      <c r="F77" s="10"/>
      <c r="G77" s="10"/>
      <c r="H77" s="12">
        <f t="shared" si="2"/>
        <v>0</v>
      </c>
      <c r="I77" s="88" t="str">
        <f t="shared" si="1"/>
        <v>茨城</v>
      </c>
      <c r="J77" s="10"/>
      <c r="K77" s="11">
        <f>IF($G77="","",VLOOKUP($G77,'種目コード'!$A$2:$D$80,2))</f>
      </c>
      <c r="L77" s="10"/>
      <c r="M77" s="10"/>
    </row>
    <row r="78" spans="1:13" ht="13.5">
      <c r="A78" s="10"/>
      <c r="B78" s="10"/>
      <c r="C78" s="10"/>
      <c r="D78" s="12">
        <f>IF($G78="","",VLOOKUP($G78,'種目コード'!$A$2:$D$80,3))</f>
      </c>
      <c r="E78" s="12">
        <f>IF($G78="","",VLOOKUP($G78,'種目コード'!$A$2:$D$80,4))</f>
      </c>
      <c r="F78" s="10"/>
      <c r="G78" s="10"/>
      <c r="H78" s="12">
        <f t="shared" si="2"/>
        <v>0</v>
      </c>
      <c r="I78" s="88" t="str">
        <f t="shared" si="1"/>
        <v>茨城</v>
      </c>
      <c r="J78" s="10"/>
      <c r="K78" s="11">
        <f>IF($G78="","",VLOOKUP($G78,'種目コード'!$A$2:$D$80,2))</f>
      </c>
      <c r="L78" s="10"/>
      <c r="M78" s="10"/>
    </row>
    <row r="79" spans="1:13" ht="13.5">
      <c r="A79" s="10"/>
      <c r="B79" s="10"/>
      <c r="C79" s="10"/>
      <c r="D79" s="12">
        <f>IF($G79="","",VLOOKUP($G79,'種目コード'!$A$2:$D$80,3))</f>
      </c>
      <c r="E79" s="12">
        <f>IF($G79="","",VLOOKUP($G79,'種目コード'!$A$2:$D$80,4))</f>
      </c>
      <c r="F79" s="10"/>
      <c r="G79" s="10"/>
      <c r="H79" s="12">
        <f t="shared" si="2"/>
        <v>0</v>
      </c>
      <c r="I79" s="88" t="str">
        <f t="shared" si="1"/>
        <v>茨城</v>
      </c>
      <c r="J79" s="10"/>
      <c r="K79" s="11">
        <f>IF($G79="","",VLOOKUP($G79,'種目コード'!$A$2:$D$80,2))</f>
      </c>
      <c r="L79" s="10"/>
      <c r="M79" s="10"/>
    </row>
    <row r="80" spans="1:13" ht="13.5">
      <c r="A80" s="10"/>
      <c r="B80" s="10"/>
      <c r="C80" s="10"/>
      <c r="D80" s="12">
        <f>IF($G80="","",VLOOKUP($G80,'種目コード'!$A$2:$D$80,3))</f>
      </c>
      <c r="E80" s="12">
        <f>IF($G80="","",VLOOKUP($G80,'種目コード'!$A$2:$D$80,4))</f>
      </c>
      <c r="F80" s="10"/>
      <c r="G80" s="10"/>
      <c r="H80" s="12">
        <f t="shared" si="2"/>
        <v>0</v>
      </c>
      <c r="I80" s="88" t="str">
        <f t="shared" si="1"/>
        <v>茨城</v>
      </c>
      <c r="J80" s="10"/>
      <c r="K80" s="11">
        <f>IF($G80="","",VLOOKUP($G80,'種目コード'!$A$2:$D$80,2))</f>
      </c>
      <c r="L80" s="10"/>
      <c r="M80" s="10"/>
    </row>
    <row r="81" spans="1:13" ht="13.5">
      <c r="A81" s="10"/>
      <c r="B81" s="10"/>
      <c r="C81" s="10"/>
      <c r="D81" s="12">
        <f>IF($G81="","",VLOOKUP($G81,'種目コード'!$A$2:$D$80,3))</f>
      </c>
      <c r="E81" s="12">
        <f>IF($G81="","",VLOOKUP($G81,'種目コード'!$A$2:$D$80,4))</f>
      </c>
      <c r="F81" s="10"/>
      <c r="G81" s="10"/>
      <c r="H81" s="12">
        <f t="shared" si="2"/>
        <v>0</v>
      </c>
      <c r="I81" s="88" t="str">
        <f t="shared" si="1"/>
        <v>茨城</v>
      </c>
      <c r="J81" s="10"/>
      <c r="K81" s="11">
        <f>IF($G81="","",VLOOKUP($G81,'種目コード'!$A$2:$D$80,2))</f>
      </c>
      <c r="L81" s="10"/>
      <c r="M81" s="10"/>
    </row>
    <row r="82" spans="1:13" ht="13.5">
      <c r="A82" s="10"/>
      <c r="B82" s="10"/>
      <c r="C82" s="10"/>
      <c r="D82" s="12">
        <f>IF($G82="","",VLOOKUP($G82,'種目コード'!$A$2:$D$80,3))</f>
      </c>
      <c r="E82" s="12">
        <f>IF($G82="","",VLOOKUP($G82,'種目コード'!$A$2:$D$80,4))</f>
      </c>
      <c r="F82" s="10"/>
      <c r="G82" s="10"/>
      <c r="H82" s="12">
        <f t="shared" si="2"/>
        <v>0</v>
      </c>
      <c r="I82" s="88" t="str">
        <f t="shared" si="1"/>
        <v>茨城</v>
      </c>
      <c r="J82" s="10"/>
      <c r="K82" s="11">
        <f>IF($G82="","",VLOOKUP($G82,'種目コード'!$A$2:$D$80,2))</f>
      </c>
      <c r="L82" s="10"/>
      <c r="M82" s="10"/>
    </row>
    <row r="83" spans="1:13" ht="13.5">
      <c r="A83" s="10"/>
      <c r="B83" s="10"/>
      <c r="C83" s="10"/>
      <c r="D83" s="12">
        <f>IF($G83="","",VLOOKUP($G83,'種目コード'!$A$2:$D$80,3))</f>
      </c>
      <c r="E83" s="12">
        <f>IF($G83="","",VLOOKUP($G83,'種目コード'!$A$2:$D$80,4))</f>
      </c>
      <c r="F83" s="10"/>
      <c r="G83" s="10"/>
      <c r="H83" s="12">
        <f t="shared" si="2"/>
        <v>0</v>
      </c>
      <c r="I83" s="88" t="str">
        <f t="shared" si="1"/>
        <v>茨城</v>
      </c>
      <c r="J83" s="10"/>
      <c r="K83" s="11">
        <f>IF($G83="","",VLOOKUP($G83,'種目コード'!$A$2:$D$80,2))</f>
      </c>
      <c r="L83" s="10"/>
      <c r="M83" s="10"/>
    </row>
    <row r="84" spans="1:13" ht="13.5">
      <c r="A84" s="10"/>
      <c r="B84" s="10"/>
      <c r="C84" s="10"/>
      <c r="D84" s="12">
        <f>IF($G84="","",VLOOKUP($G84,'種目コード'!$A$2:$D$80,3))</f>
      </c>
      <c r="E84" s="12">
        <f>IF($G84="","",VLOOKUP($G84,'種目コード'!$A$2:$D$80,4))</f>
      </c>
      <c r="F84" s="10"/>
      <c r="G84" s="10"/>
      <c r="H84" s="12">
        <f t="shared" si="2"/>
        <v>0</v>
      </c>
      <c r="I84" s="88" t="str">
        <f t="shared" si="1"/>
        <v>茨城</v>
      </c>
      <c r="J84" s="10"/>
      <c r="K84" s="11">
        <f>IF($G84="","",VLOOKUP($G84,'種目コード'!$A$2:$D$80,2))</f>
      </c>
      <c r="L84" s="10"/>
      <c r="M84" s="10"/>
    </row>
    <row r="85" spans="1:13" ht="13.5">
      <c r="A85" s="10"/>
      <c r="B85" s="10"/>
      <c r="C85" s="10"/>
      <c r="D85" s="12">
        <f>IF($G85="","",VLOOKUP($G85,'種目コード'!$A$2:$D$80,3))</f>
      </c>
      <c r="E85" s="12">
        <f>IF($G85="","",VLOOKUP($G85,'種目コード'!$A$2:$D$80,4))</f>
      </c>
      <c r="F85" s="10"/>
      <c r="G85" s="10"/>
      <c r="H85" s="12">
        <f t="shared" si="2"/>
        <v>0</v>
      </c>
      <c r="I85" s="88" t="str">
        <f t="shared" si="1"/>
        <v>茨城</v>
      </c>
      <c r="J85" s="10"/>
      <c r="K85" s="11">
        <f>IF($G85="","",VLOOKUP($G85,'種目コード'!$A$2:$D$80,2))</f>
      </c>
      <c r="L85" s="10"/>
      <c r="M85" s="10"/>
    </row>
    <row r="86" spans="11:12" ht="13.5">
      <c r="K86" s="8">
        <f>K3</f>
        <v>0</v>
      </c>
      <c r="L86" s="8"/>
    </row>
  </sheetData>
  <sheetProtection password="CAB5" sheet="1"/>
  <mergeCells count="7">
    <mergeCell ref="A1:B1"/>
    <mergeCell ref="A21:M21"/>
    <mergeCell ref="A22:M23"/>
    <mergeCell ref="L3:M16"/>
    <mergeCell ref="B18:K18"/>
    <mergeCell ref="B19:K19"/>
    <mergeCell ref="I9:I15"/>
  </mergeCells>
  <conditionalFormatting sqref="D26:E85">
    <cfRule type="containsText" priority="1" dxfId="1" operator="containsText" stopIfTrue="1" text="市民陸上">
      <formula>NOT(ISERROR(SEARCH("市民陸上",D26)))</formula>
    </cfRule>
  </conditionalFormatting>
  <dataValidations count="2">
    <dataValidation type="list" allowBlank="1" showInputMessage="1" showErrorMessage="1" sqref="K9">
      <formula1>種別</formula1>
    </dataValidation>
    <dataValidation type="list" allowBlank="1" showInputMessage="1" showErrorMessage="1" sqref="J26:J85">
      <formula1>種目数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8515625" style="22" bestFit="1" customWidth="1"/>
    <col min="2" max="2" width="23.57421875" style="22" bestFit="1" customWidth="1"/>
    <col min="3" max="3" width="9.421875" style="22" customWidth="1"/>
    <col min="4" max="4" width="6.28125" style="22" bestFit="1" customWidth="1"/>
    <col min="5" max="5" width="3.7109375" style="0" customWidth="1"/>
    <col min="6" max="6" width="13.00390625" style="0" hidden="1" customWidth="1"/>
    <col min="7" max="7" width="9.8515625" style="0" hidden="1" customWidth="1"/>
    <col min="8" max="8" width="3.421875" style="0" hidden="1" customWidth="1"/>
    <col min="9" max="9" width="13.00390625" style="0" hidden="1" customWidth="1"/>
    <col min="10" max="10" width="12.28125" style="0" hidden="1" customWidth="1"/>
    <col min="11" max="11" width="3.421875" style="0" hidden="1" customWidth="1"/>
    <col min="12" max="12" width="13.140625" style="0" hidden="1" customWidth="1"/>
    <col min="13" max="13" width="9.00390625" style="0" hidden="1" customWidth="1"/>
    <col min="14" max="14" width="9.8515625" style="0" hidden="1" customWidth="1"/>
    <col min="15" max="15" width="3.421875" style="0" hidden="1" customWidth="1"/>
    <col min="16" max="16" width="10.421875" style="0" hidden="1" customWidth="1"/>
    <col min="17" max="17" width="5.8515625" style="0" hidden="1" customWidth="1"/>
    <col min="18" max="18" width="12.28125" style="0" hidden="1" customWidth="1"/>
    <col min="19" max="19" width="6.28125" style="0" hidden="1" customWidth="1"/>
    <col min="20" max="20" width="13.00390625" style="0" hidden="1" customWidth="1"/>
    <col min="21" max="21" width="9.8515625" style="0" hidden="1" customWidth="1"/>
    <col min="22" max="22" width="3.421875" style="0" hidden="1" customWidth="1"/>
    <col min="23" max="23" width="4.00390625" style="0" hidden="1" customWidth="1"/>
    <col min="24" max="24" width="3.7109375" style="0" hidden="1" customWidth="1"/>
    <col min="25" max="25" width="17.140625" style="0" hidden="1" customWidth="1"/>
    <col min="26" max="26" width="64.28125" style="53" customWidth="1"/>
  </cols>
  <sheetData>
    <row r="1" spans="1:25" ht="13.5">
      <c r="A1" s="23" t="s">
        <v>7</v>
      </c>
      <c r="B1" s="23" t="s">
        <v>8</v>
      </c>
      <c r="C1" s="23"/>
      <c r="D1" s="23"/>
      <c r="F1" s="82" t="s">
        <v>103</v>
      </c>
      <c r="G1" s="82"/>
      <c r="H1" s="82"/>
      <c r="I1" s="83" t="s">
        <v>117</v>
      </c>
      <c r="J1" s="84"/>
      <c r="K1" s="85"/>
      <c r="L1" s="82" t="s">
        <v>211</v>
      </c>
      <c r="M1" s="82"/>
      <c r="N1" s="82"/>
      <c r="O1" s="82"/>
      <c r="P1" s="82" t="s">
        <v>126</v>
      </c>
      <c r="Q1" s="82"/>
      <c r="R1" s="82"/>
      <c r="S1" s="82"/>
      <c r="T1" s="82" t="s">
        <v>83</v>
      </c>
      <c r="U1" s="82"/>
      <c r="V1" s="82"/>
      <c r="W1" s="82"/>
      <c r="Y1" s="1" t="s">
        <v>21</v>
      </c>
    </row>
    <row r="2" spans="1:26" ht="13.5">
      <c r="A2" s="3">
        <v>1</v>
      </c>
      <c r="B2" s="3" t="str">
        <f>L2&amp;"　"&amp;N2</f>
        <v>中学男子　100m</v>
      </c>
      <c r="C2" s="3" t="str">
        <f>M2</f>
        <v>市民陸上</v>
      </c>
      <c r="D2" s="3" t="str">
        <f>O2</f>
        <v>男</v>
      </c>
      <c r="F2" s="2" t="s">
        <v>84</v>
      </c>
      <c r="G2" s="2" t="s">
        <v>85</v>
      </c>
      <c r="H2" s="2" t="s">
        <v>104</v>
      </c>
      <c r="I2" s="2" t="s">
        <v>84</v>
      </c>
      <c r="J2" s="2" t="s">
        <v>85</v>
      </c>
      <c r="K2" s="2" t="s">
        <v>104</v>
      </c>
      <c r="L2" s="2" t="s">
        <v>90</v>
      </c>
      <c r="M2" s="2" t="s">
        <v>122</v>
      </c>
      <c r="N2" s="2" t="s">
        <v>75</v>
      </c>
      <c r="O2" s="2" t="s">
        <v>104</v>
      </c>
      <c r="P2" s="2" t="s">
        <v>127</v>
      </c>
      <c r="Q2" s="2" t="s">
        <v>128</v>
      </c>
      <c r="R2" s="2" t="s">
        <v>75</v>
      </c>
      <c r="S2" s="2" t="s">
        <v>129</v>
      </c>
      <c r="T2" s="2" t="s">
        <v>84</v>
      </c>
      <c r="U2" s="2" t="s">
        <v>85</v>
      </c>
      <c r="V2" s="2" t="s">
        <v>86</v>
      </c>
      <c r="W2" s="2"/>
      <c r="Y2" s="1" t="s">
        <v>19</v>
      </c>
      <c r="Z2" s="86" t="s">
        <v>212</v>
      </c>
    </row>
    <row r="3" spans="1:26" ht="13.5">
      <c r="A3" s="3">
        <v>2</v>
      </c>
      <c r="B3" s="3" t="str">
        <f aca="true" t="shared" si="0" ref="B3:B46">L3&amp;"　"&amp;N3</f>
        <v>中学男子　200m</v>
      </c>
      <c r="C3" s="3" t="str">
        <f aca="true" t="shared" si="1" ref="C3:C46">M3</f>
        <v>市民陸上</v>
      </c>
      <c r="D3" s="3" t="str">
        <f aca="true" t="shared" si="2" ref="D3:D66">O3</f>
        <v>男</v>
      </c>
      <c r="F3" s="2" t="s">
        <v>84</v>
      </c>
      <c r="G3" s="2" t="s">
        <v>75</v>
      </c>
      <c r="H3" s="2" t="s">
        <v>104</v>
      </c>
      <c r="I3" s="2" t="s">
        <v>84</v>
      </c>
      <c r="J3" s="2" t="s">
        <v>75</v>
      </c>
      <c r="K3" s="2" t="s">
        <v>104</v>
      </c>
      <c r="L3" s="2" t="s">
        <v>90</v>
      </c>
      <c r="M3" s="2" t="s">
        <v>122</v>
      </c>
      <c r="N3" s="2" t="s">
        <v>107</v>
      </c>
      <c r="O3" s="2" t="s">
        <v>104</v>
      </c>
      <c r="P3" s="2" t="s">
        <v>130</v>
      </c>
      <c r="Q3" s="2" t="s">
        <v>128</v>
      </c>
      <c r="R3" s="2" t="s">
        <v>75</v>
      </c>
      <c r="S3" s="2" t="s">
        <v>131</v>
      </c>
      <c r="T3" s="2" t="s">
        <v>84</v>
      </c>
      <c r="U3" s="2" t="s">
        <v>75</v>
      </c>
      <c r="V3" s="2" t="s">
        <v>86</v>
      </c>
      <c r="W3" s="2"/>
      <c r="Y3" s="1" t="s">
        <v>20</v>
      </c>
      <c r="Z3" s="87"/>
    </row>
    <row r="4" spans="1:26" ht="13.5">
      <c r="A4" s="3">
        <v>3</v>
      </c>
      <c r="B4" s="3" t="str">
        <f t="shared" si="0"/>
        <v>中学男子　400m</v>
      </c>
      <c r="C4" s="3" t="str">
        <f t="shared" si="1"/>
        <v>市民陸上</v>
      </c>
      <c r="D4" s="3" t="str">
        <f t="shared" si="2"/>
        <v>男</v>
      </c>
      <c r="F4" s="2" t="s">
        <v>84</v>
      </c>
      <c r="G4" s="2" t="s">
        <v>87</v>
      </c>
      <c r="H4" s="2" t="s">
        <v>104</v>
      </c>
      <c r="I4" s="2" t="s">
        <v>84</v>
      </c>
      <c r="J4" s="2" t="s">
        <v>92</v>
      </c>
      <c r="K4" s="2" t="s">
        <v>104</v>
      </c>
      <c r="L4" s="2" t="s">
        <v>90</v>
      </c>
      <c r="M4" s="2" t="s">
        <v>122</v>
      </c>
      <c r="N4" s="2" t="s">
        <v>91</v>
      </c>
      <c r="O4" s="2" t="s">
        <v>104</v>
      </c>
      <c r="P4" s="2" t="s">
        <v>132</v>
      </c>
      <c r="Q4" s="2" t="s">
        <v>128</v>
      </c>
      <c r="R4" s="2" t="s">
        <v>75</v>
      </c>
      <c r="S4" s="2" t="s">
        <v>133</v>
      </c>
      <c r="T4" s="2" t="s">
        <v>84</v>
      </c>
      <c r="U4" s="2" t="s">
        <v>87</v>
      </c>
      <c r="V4" s="2" t="s">
        <v>86</v>
      </c>
      <c r="W4" s="2"/>
      <c r="Y4" s="1" t="s">
        <v>81</v>
      </c>
      <c r="Z4" s="87"/>
    </row>
    <row r="5" spans="1:26" ht="13.5">
      <c r="A5" s="3">
        <v>4</v>
      </c>
      <c r="B5" s="3" t="str">
        <f t="shared" si="0"/>
        <v>中学男子　1500m</v>
      </c>
      <c r="C5" s="3" t="str">
        <f t="shared" si="1"/>
        <v>市民陸上</v>
      </c>
      <c r="D5" s="3" t="str">
        <f t="shared" si="2"/>
        <v>男</v>
      </c>
      <c r="F5" s="2" t="s">
        <v>105</v>
      </c>
      <c r="G5" s="2" t="s">
        <v>85</v>
      </c>
      <c r="H5" s="2" t="s">
        <v>106</v>
      </c>
      <c r="I5" s="2" t="s">
        <v>84</v>
      </c>
      <c r="J5" s="2" t="s">
        <v>110</v>
      </c>
      <c r="K5" s="2" t="s">
        <v>104</v>
      </c>
      <c r="L5" s="2" t="s">
        <v>90</v>
      </c>
      <c r="M5" s="2" t="s">
        <v>122</v>
      </c>
      <c r="N5" s="2" t="s">
        <v>76</v>
      </c>
      <c r="O5" s="2" t="s">
        <v>104</v>
      </c>
      <c r="P5" s="2" t="s">
        <v>130</v>
      </c>
      <c r="Q5" s="2" t="s">
        <v>134</v>
      </c>
      <c r="R5" s="2" t="s">
        <v>76</v>
      </c>
      <c r="S5" s="2" t="s">
        <v>131</v>
      </c>
      <c r="T5" s="2" t="s">
        <v>84</v>
      </c>
      <c r="U5" s="2" t="s">
        <v>14</v>
      </c>
      <c r="V5" s="2" t="s">
        <v>86</v>
      </c>
      <c r="W5" s="2"/>
      <c r="Y5" s="17"/>
      <c r="Z5" s="87"/>
    </row>
    <row r="6" spans="1:26" ht="13.5">
      <c r="A6" s="3">
        <v>5</v>
      </c>
      <c r="B6" s="3" t="str">
        <f t="shared" si="0"/>
        <v>中学男子　4×100mR</v>
      </c>
      <c r="C6" s="3" t="str">
        <f t="shared" si="1"/>
        <v>市民陸上</v>
      </c>
      <c r="D6" s="3" t="str">
        <f t="shared" si="2"/>
        <v>男</v>
      </c>
      <c r="F6" s="2" t="s">
        <v>105</v>
      </c>
      <c r="G6" s="2" t="s">
        <v>75</v>
      </c>
      <c r="H6" s="2" t="s">
        <v>106</v>
      </c>
      <c r="I6" s="2" t="s">
        <v>84</v>
      </c>
      <c r="J6" s="2" t="s">
        <v>14</v>
      </c>
      <c r="K6" s="2" t="s">
        <v>104</v>
      </c>
      <c r="L6" s="2" t="s">
        <v>90</v>
      </c>
      <c r="M6" s="2" t="s">
        <v>122</v>
      </c>
      <c r="N6" s="2" t="s">
        <v>92</v>
      </c>
      <c r="O6" s="2" t="s">
        <v>104</v>
      </c>
      <c r="P6" s="2" t="s">
        <v>132</v>
      </c>
      <c r="Q6" s="2" t="s">
        <v>128</v>
      </c>
      <c r="R6" s="2" t="s">
        <v>76</v>
      </c>
      <c r="S6" s="2" t="s">
        <v>133</v>
      </c>
      <c r="T6" s="2" t="s">
        <v>88</v>
      </c>
      <c r="U6" s="2" t="s">
        <v>85</v>
      </c>
      <c r="V6" s="2" t="s">
        <v>89</v>
      </c>
      <c r="W6" s="2"/>
      <c r="Y6" s="17"/>
      <c r="Z6" s="87"/>
    </row>
    <row r="7" spans="1:26" ht="13.5">
      <c r="A7" s="3">
        <v>6</v>
      </c>
      <c r="B7" s="3" t="str">
        <f t="shared" si="0"/>
        <v>中学男子　走高跳</v>
      </c>
      <c r="C7" s="3" t="str">
        <f t="shared" si="1"/>
        <v>市民陸上</v>
      </c>
      <c r="D7" s="3" t="str">
        <f t="shared" si="2"/>
        <v>男</v>
      </c>
      <c r="F7" s="2" t="s">
        <v>105</v>
      </c>
      <c r="G7" s="2" t="s">
        <v>87</v>
      </c>
      <c r="H7" s="2" t="s">
        <v>106</v>
      </c>
      <c r="I7" s="2" t="s">
        <v>105</v>
      </c>
      <c r="J7" s="2" t="s">
        <v>85</v>
      </c>
      <c r="K7" s="2" t="s">
        <v>106</v>
      </c>
      <c r="L7" s="2" t="s">
        <v>90</v>
      </c>
      <c r="M7" s="2" t="s">
        <v>122</v>
      </c>
      <c r="N7" s="2" t="s">
        <v>110</v>
      </c>
      <c r="O7" s="2" t="s">
        <v>104</v>
      </c>
      <c r="P7" s="2" t="s">
        <v>127</v>
      </c>
      <c r="Q7" s="2" t="s">
        <v>128</v>
      </c>
      <c r="R7" s="2" t="s">
        <v>77</v>
      </c>
      <c r="S7" s="2" t="s">
        <v>129</v>
      </c>
      <c r="T7" s="2" t="s">
        <v>88</v>
      </c>
      <c r="U7" s="2" t="s">
        <v>75</v>
      </c>
      <c r="V7" s="2" t="s">
        <v>89</v>
      </c>
      <c r="W7" s="2"/>
      <c r="Y7" s="1"/>
      <c r="Z7" s="87"/>
    </row>
    <row r="8" spans="1:26" ht="13.5">
      <c r="A8" s="3">
        <v>7</v>
      </c>
      <c r="B8" s="3" t="str">
        <f t="shared" si="0"/>
        <v>中学男子　走幅跳</v>
      </c>
      <c r="C8" s="3" t="str">
        <f t="shared" si="1"/>
        <v>市民陸上</v>
      </c>
      <c r="D8" s="3" t="str">
        <f t="shared" si="2"/>
        <v>男</v>
      </c>
      <c r="F8" s="2" t="s">
        <v>90</v>
      </c>
      <c r="G8" s="2" t="s">
        <v>75</v>
      </c>
      <c r="H8" s="2" t="s">
        <v>104</v>
      </c>
      <c r="I8" s="2" t="s">
        <v>105</v>
      </c>
      <c r="J8" s="2" t="s">
        <v>75</v>
      </c>
      <c r="K8" s="2" t="s">
        <v>106</v>
      </c>
      <c r="L8" s="2" t="s">
        <v>90</v>
      </c>
      <c r="M8" s="2" t="s">
        <v>122</v>
      </c>
      <c r="N8" s="2" t="s">
        <v>14</v>
      </c>
      <c r="O8" s="2" t="s">
        <v>104</v>
      </c>
      <c r="P8" s="2" t="s">
        <v>130</v>
      </c>
      <c r="Q8" s="2" t="s">
        <v>128</v>
      </c>
      <c r="R8" s="2" t="s">
        <v>77</v>
      </c>
      <c r="S8" s="2" t="s">
        <v>131</v>
      </c>
      <c r="T8" s="2" t="s">
        <v>88</v>
      </c>
      <c r="U8" s="2" t="s">
        <v>87</v>
      </c>
      <c r="V8" s="2" t="s">
        <v>89</v>
      </c>
      <c r="W8" s="2"/>
      <c r="Y8" s="1" t="s">
        <v>79</v>
      </c>
      <c r="Z8" s="87"/>
    </row>
    <row r="9" spans="1:26" ht="13.5">
      <c r="A9" s="3">
        <v>8</v>
      </c>
      <c r="B9" s="3" t="str">
        <f t="shared" si="0"/>
        <v>中学男子　砲丸投</v>
      </c>
      <c r="C9" s="3" t="str">
        <f t="shared" si="1"/>
        <v>市民陸上</v>
      </c>
      <c r="D9" s="3" t="str">
        <f t="shared" si="2"/>
        <v>男</v>
      </c>
      <c r="F9" s="2" t="s">
        <v>90</v>
      </c>
      <c r="G9" s="2" t="s">
        <v>107</v>
      </c>
      <c r="H9" s="2" t="s">
        <v>104</v>
      </c>
      <c r="I9" s="2" t="s">
        <v>105</v>
      </c>
      <c r="J9" s="2" t="s">
        <v>92</v>
      </c>
      <c r="K9" s="2" t="s">
        <v>106</v>
      </c>
      <c r="L9" s="2" t="s">
        <v>90</v>
      </c>
      <c r="M9" s="2" t="s">
        <v>122</v>
      </c>
      <c r="N9" s="2" t="s">
        <v>13</v>
      </c>
      <c r="O9" s="2" t="s">
        <v>104</v>
      </c>
      <c r="P9" s="2" t="s">
        <v>127</v>
      </c>
      <c r="Q9" s="2" t="s">
        <v>144</v>
      </c>
      <c r="R9" s="2" t="s">
        <v>109</v>
      </c>
      <c r="S9" s="2" t="s">
        <v>129</v>
      </c>
      <c r="T9" s="2" t="s">
        <v>88</v>
      </c>
      <c r="U9" s="2" t="s">
        <v>14</v>
      </c>
      <c r="V9" s="2" t="s">
        <v>89</v>
      </c>
      <c r="W9" s="2"/>
      <c r="Z9" s="87"/>
    </row>
    <row r="10" spans="1:26" ht="13.5">
      <c r="A10" s="29">
        <v>9</v>
      </c>
      <c r="B10" s="29" t="str">
        <f t="shared" si="0"/>
        <v>中学女子　100m</v>
      </c>
      <c r="C10" s="29" t="str">
        <f t="shared" si="1"/>
        <v>市民陸上</v>
      </c>
      <c r="D10" s="29" t="str">
        <f t="shared" si="2"/>
        <v>女</v>
      </c>
      <c r="F10" s="2" t="s">
        <v>90</v>
      </c>
      <c r="G10" s="2" t="s">
        <v>91</v>
      </c>
      <c r="H10" s="2" t="s">
        <v>104</v>
      </c>
      <c r="I10" s="2" t="s">
        <v>105</v>
      </c>
      <c r="J10" s="2" t="s">
        <v>110</v>
      </c>
      <c r="K10" s="2" t="s">
        <v>106</v>
      </c>
      <c r="L10" s="2" t="s">
        <v>94</v>
      </c>
      <c r="M10" s="2" t="s">
        <v>122</v>
      </c>
      <c r="N10" s="2" t="s">
        <v>75</v>
      </c>
      <c r="O10" s="2" t="s">
        <v>106</v>
      </c>
      <c r="P10" s="2" t="s">
        <v>130</v>
      </c>
      <c r="Q10" s="2" t="s">
        <v>134</v>
      </c>
      <c r="R10" s="2" t="s">
        <v>109</v>
      </c>
      <c r="S10" s="2" t="s">
        <v>131</v>
      </c>
      <c r="T10" s="2" t="s">
        <v>90</v>
      </c>
      <c r="U10" s="2" t="s">
        <v>75</v>
      </c>
      <c r="V10" s="2" t="s">
        <v>86</v>
      </c>
      <c r="W10" s="2"/>
      <c r="Z10" s="87"/>
    </row>
    <row r="11" spans="1:26" ht="13.5">
      <c r="A11" s="29">
        <v>10</v>
      </c>
      <c r="B11" s="29" t="str">
        <f t="shared" si="0"/>
        <v>中学女子　200m</v>
      </c>
      <c r="C11" s="29" t="str">
        <f t="shared" si="1"/>
        <v>市民陸上</v>
      </c>
      <c r="D11" s="29" t="str">
        <f t="shared" si="2"/>
        <v>女</v>
      </c>
      <c r="F11" s="2" t="s">
        <v>90</v>
      </c>
      <c r="G11" s="2" t="s">
        <v>108</v>
      </c>
      <c r="H11" s="2" t="s">
        <v>104</v>
      </c>
      <c r="I11" s="2" t="s">
        <v>105</v>
      </c>
      <c r="J11" s="2" t="s">
        <v>14</v>
      </c>
      <c r="K11" s="2" t="s">
        <v>106</v>
      </c>
      <c r="L11" s="2" t="s">
        <v>94</v>
      </c>
      <c r="M11" s="2" t="s">
        <v>122</v>
      </c>
      <c r="N11" s="2" t="s">
        <v>107</v>
      </c>
      <c r="O11" s="2" t="s">
        <v>106</v>
      </c>
      <c r="P11" s="2" t="s">
        <v>130</v>
      </c>
      <c r="Q11" s="2" t="s">
        <v>134</v>
      </c>
      <c r="R11" s="2" t="s">
        <v>14</v>
      </c>
      <c r="S11" s="2" t="s">
        <v>131</v>
      </c>
      <c r="T11" s="2" t="s">
        <v>90</v>
      </c>
      <c r="U11" s="2" t="s">
        <v>91</v>
      </c>
      <c r="V11" s="2" t="s">
        <v>86</v>
      </c>
      <c r="W11" s="2"/>
      <c r="Z11" s="87"/>
    </row>
    <row r="12" spans="1:26" ht="13.5">
      <c r="A12" s="29">
        <v>11</v>
      </c>
      <c r="B12" s="29" t="str">
        <f t="shared" si="0"/>
        <v>中学女子　800m</v>
      </c>
      <c r="C12" s="29" t="str">
        <f t="shared" si="1"/>
        <v>市民陸上</v>
      </c>
      <c r="D12" s="29" t="str">
        <f t="shared" si="2"/>
        <v>女</v>
      </c>
      <c r="F12" s="2" t="s">
        <v>90</v>
      </c>
      <c r="G12" s="2" t="s">
        <v>76</v>
      </c>
      <c r="H12" s="2" t="s">
        <v>104</v>
      </c>
      <c r="I12" s="2" t="s">
        <v>90</v>
      </c>
      <c r="J12" s="2" t="s">
        <v>75</v>
      </c>
      <c r="K12" s="2" t="s">
        <v>104</v>
      </c>
      <c r="L12" s="2" t="s">
        <v>94</v>
      </c>
      <c r="M12" s="2" t="s">
        <v>122</v>
      </c>
      <c r="N12" s="2" t="s">
        <v>108</v>
      </c>
      <c r="O12" s="2" t="s">
        <v>106</v>
      </c>
      <c r="P12" s="2" t="s">
        <v>132</v>
      </c>
      <c r="Q12" s="2" t="s">
        <v>134</v>
      </c>
      <c r="R12" s="2" t="s">
        <v>14</v>
      </c>
      <c r="S12" s="2" t="s">
        <v>133</v>
      </c>
      <c r="T12" s="2" t="s">
        <v>90</v>
      </c>
      <c r="U12" s="2" t="s">
        <v>76</v>
      </c>
      <c r="V12" s="2" t="s">
        <v>86</v>
      </c>
      <c r="W12" s="2"/>
      <c r="Z12" s="87"/>
    </row>
    <row r="13" spans="1:26" ht="13.5">
      <c r="A13" s="29">
        <v>12</v>
      </c>
      <c r="B13" s="29" t="str">
        <f t="shared" si="0"/>
        <v>中学女子　4×100mR</v>
      </c>
      <c r="C13" s="29" t="str">
        <f t="shared" si="1"/>
        <v>市民陸上</v>
      </c>
      <c r="D13" s="29" t="str">
        <f t="shared" si="2"/>
        <v>女</v>
      </c>
      <c r="F13" s="2" t="s">
        <v>90</v>
      </c>
      <c r="G13" s="2" t="s">
        <v>77</v>
      </c>
      <c r="H13" s="2" t="s">
        <v>104</v>
      </c>
      <c r="I13" s="2" t="s">
        <v>90</v>
      </c>
      <c r="J13" s="2" t="s">
        <v>107</v>
      </c>
      <c r="K13" s="2" t="s">
        <v>104</v>
      </c>
      <c r="L13" s="2" t="s">
        <v>94</v>
      </c>
      <c r="M13" s="2" t="s">
        <v>122</v>
      </c>
      <c r="N13" s="2" t="s">
        <v>92</v>
      </c>
      <c r="O13" s="2" t="s">
        <v>106</v>
      </c>
      <c r="P13" s="2" t="s">
        <v>127</v>
      </c>
      <c r="Q13" s="2" t="s">
        <v>128</v>
      </c>
      <c r="R13" s="2" t="s">
        <v>13</v>
      </c>
      <c r="S13" s="2" t="s">
        <v>129</v>
      </c>
      <c r="T13" s="2" t="s">
        <v>90</v>
      </c>
      <c r="U13" s="2" t="s">
        <v>77</v>
      </c>
      <c r="V13" s="2" t="s">
        <v>86</v>
      </c>
      <c r="W13" s="2"/>
      <c r="Z13" s="87"/>
    </row>
    <row r="14" spans="1:26" ht="13.5">
      <c r="A14" s="29">
        <v>13</v>
      </c>
      <c r="B14" s="29" t="str">
        <f t="shared" si="0"/>
        <v>中学女子　走高跳</v>
      </c>
      <c r="C14" s="29" t="str">
        <f t="shared" si="1"/>
        <v>市民陸上</v>
      </c>
      <c r="D14" s="29" t="str">
        <f t="shared" si="2"/>
        <v>女</v>
      </c>
      <c r="F14" s="2" t="s">
        <v>90</v>
      </c>
      <c r="G14" s="2" t="s">
        <v>109</v>
      </c>
      <c r="H14" s="2" t="s">
        <v>104</v>
      </c>
      <c r="I14" s="2" t="s">
        <v>90</v>
      </c>
      <c r="J14" s="2" t="s">
        <v>91</v>
      </c>
      <c r="K14" s="2" t="s">
        <v>104</v>
      </c>
      <c r="L14" s="2" t="s">
        <v>94</v>
      </c>
      <c r="M14" s="2" t="s">
        <v>122</v>
      </c>
      <c r="N14" s="2" t="s">
        <v>110</v>
      </c>
      <c r="O14" s="2" t="s">
        <v>106</v>
      </c>
      <c r="P14" s="2" t="s">
        <v>130</v>
      </c>
      <c r="Q14" s="2" t="s">
        <v>134</v>
      </c>
      <c r="R14" s="2" t="s">
        <v>13</v>
      </c>
      <c r="S14" s="2" t="s">
        <v>131</v>
      </c>
      <c r="T14" s="2" t="s">
        <v>90</v>
      </c>
      <c r="U14" s="2" t="s">
        <v>92</v>
      </c>
      <c r="V14" s="2" t="s">
        <v>86</v>
      </c>
      <c r="W14" s="2"/>
      <c r="Z14" s="87"/>
    </row>
    <row r="15" spans="1:26" ht="13.5">
      <c r="A15" s="29">
        <v>14</v>
      </c>
      <c r="B15" s="29" t="str">
        <f t="shared" si="0"/>
        <v>中学女子　走幅跳</v>
      </c>
      <c r="C15" s="29" t="str">
        <f t="shared" si="1"/>
        <v>市民陸上</v>
      </c>
      <c r="D15" s="29" t="str">
        <f t="shared" si="2"/>
        <v>女</v>
      </c>
      <c r="F15" s="2" t="s">
        <v>90</v>
      </c>
      <c r="G15" s="2" t="s">
        <v>92</v>
      </c>
      <c r="H15" s="2" t="s">
        <v>104</v>
      </c>
      <c r="I15" s="2" t="s">
        <v>90</v>
      </c>
      <c r="J15" s="2" t="s">
        <v>108</v>
      </c>
      <c r="K15" s="2" t="s">
        <v>104</v>
      </c>
      <c r="L15" s="2" t="s">
        <v>94</v>
      </c>
      <c r="M15" s="2" t="s">
        <v>122</v>
      </c>
      <c r="N15" s="2" t="s">
        <v>14</v>
      </c>
      <c r="O15" s="2" t="s">
        <v>106</v>
      </c>
      <c r="P15" s="2" t="s">
        <v>127</v>
      </c>
      <c r="Q15" s="2" t="s">
        <v>144</v>
      </c>
      <c r="R15" s="2" t="s">
        <v>135</v>
      </c>
      <c r="S15" s="2" t="s">
        <v>129</v>
      </c>
      <c r="T15" s="2" t="s">
        <v>90</v>
      </c>
      <c r="U15" s="2" t="s">
        <v>93</v>
      </c>
      <c r="V15" s="2" t="s">
        <v>86</v>
      </c>
      <c r="W15" s="2"/>
      <c r="Z15" s="87"/>
    </row>
    <row r="16" spans="1:26" ht="13.5">
      <c r="A16" s="29">
        <v>15</v>
      </c>
      <c r="B16" s="29" t="str">
        <f t="shared" si="0"/>
        <v>中学女子　砲丸投</v>
      </c>
      <c r="C16" s="29" t="str">
        <f t="shared" si="1"/>
        <v>市民陸上</v>
      </c>
      <c r="D16" s="29" t="str">
        <f t="shared" si="2"/>
        <v>女</v>
      </c>
      <c r="F16" s="2" t="s">
        <v>90</v>
      </c>
      <c r="G16" s="2" t="s">
        <v>110</v>
      </c>
      <c r="H16" s="2" t="s">
        <v>104</v>
      </c>
      <c r="I16" s="2" t="s">
        <v>90</v>
      </c>
      <c r="J16" s="2" t="s">
        <v>76</v>
      </c>
      <c r="K16" s="2" t="s">
        <v>104</v>
      </c>
      <c r="L16" s="2" t="s">
        <v>94</v>
      </c>
      <c r="M16" s="2" t="s">
        <v>122</v>
      </c>
      <c r="N16" s="2" t="s">
        <v>13</v>
      </c>
      <c r="O16" s="2" t="s">
        <v>106</v>
      </c>
      <c r="P16" s="2" t="s">
        <v>130</v>
      </c>
      <c r="Q16" s="2" t="s">
        <v>144</v>
      </c>
      <c r="R16" s="2" t="s">
        <v>135</v>
      </c>
      <c r="S16" s="2" t="s">
        <v>131</v>
      </c>
      <c r="T16" s="2" t="s">
        <v>90</v>
      </c>
      <c r="U16" s="2" t="s">
        <v>14</v>
      </c>
      <c r="V16" s="2" t="s">
        <v>86</v>
      </c>
      <c r="W16" s="2"/>
      <c r="Z16" s="87"/>
    </row>
    <row r="17" spans="1:26" ht="13.5">
      <c r="A17" s="3">
        <v>16</v>
      </c>
      <c r="B17" s="3" t="str">
        <f t="shared" si="0"/>
        <v>高一般男子　100m</v>
      </c>
      <c r="C17" s="3" t="str">
        <f t="shared" si="1"/>
        <v>市民陸上</v>
      </c>
      <c r="D17" s="3" t="str">
        <f t="shared" si="2"/>
        <v>男</v>
      </c>
      <c r="F17" s="2" t="s">
        <v>90</v>
      </c>
      <c r="G17" s="2" t="s">
        <v>14</v>
      </c>
      <c r="H17" s="2" t="s">
        <v>104</v>
      </c>
      <c r="I17" s="2" t="s">
        <v>90</v>
      </c>
      <c r="J17" s="2" t="s">
        <v>77</v>
      </c>
      <c r="K17" s="2" t="s">
        <v>104</v>
      </c>
      <c r="L17" s="2" t="s">
        <v>112</v>
      </c>
      <c r="M17" s="2" t="s">
        <v>122</v>
      </c>
      <c r="N17" s="2" t="s">
        <v>75</v>
      </c>
      <c r="O17" s="2" t="s">
        <v>104</v>
      </c>
      <c r="P17" s="2" t="s">
        <v>132</v>
      </c>
      <c r="Q17" s="2" t="s">
        <v>144</v>
      </c>
      <c r="R17" s="2" t="s">
        <v>136</v>
      </c>
      <c r="S17" s="2" t="s">
        <v>133</v>
      </c>
      <c r="T17" s="2" t="s">
        <v>90</v>
      </c>
      <c r="U17" s="2" t="s">
        <v>13</v>
      </c>
      <c r="V17" s="2" t="s">
        <v>86</v>
      </c>
      <c r="W17" s="2"/>
      <c r="Z17" s="87"/>
    </row>
    <row r="18" spans="1:26" ht="13.5">
      <c r="A18" s="3">
        <v>17</v>
      </c>
      <c r="B18" s="3" t="str">
        <f t="shared" si="0"/>
        <v>高一般男子　400m</v>
      </c>
      <c r="C18" s="3" t="str">
        <f t="shared" si="1"/>
        <v>市民陸上</v>
      </c>
      <c r="D18" s="3" t="str">
        <f t="shared" si="2"/>
        <v>男</v>
      </c>
      <c r="F18" s="2" t="s">
        <v>90</v>
      </c>
      <c r="G18" s="2" t="s">
        <v>13</v>
      </c>
      <c r="H18" s="2" t="s">
        <v>104</v>
      </c>
      <c r="I18" s="2" t="s">
        <v>90</v>
      </c>
      <c r="J18" s="2" t="s">
        <v>109</v>
      </c>
      <c r="K18" s="2" t="s">
        <v>104</v>
      </c>
      <c r="L18" s="2" t="s">
        <v>112</v>
      </c>
      <c r="M18" s="2" t="s">
        <v>122</v>
      </c>
      <c r="N18" s="2" t="s">
        <v>91</v>
      </c>
      <c r="O18" s="2" t="s">
        <v>104</v>
      </c>
      <c r="P18" s="2" t="s">
        <v>127</v>
      </c>
      <c r="Q18" s="2" t="s">
        <v>134</v>
      </c>
      <c r="R18" s="2" t="s">
        <v>118</v>
      </c>
      <c r="S18" s="2" t="s">
        <v>129</v>
      </c>
      <c r="T18" s="2" t="s">
        <v>94</v>
      </c>
      <c r="U18" s="2" t="s">
        <v>75</v>
      </c>
      <c r="V18" s="2" t="s">
        <v>89</v>
      </c>
      <c r="W18" s="2"/>
      <c r="Z18" s="87"/>
    </row>
    <row r="19" spans="1:26" ht="13.5">
      <c r="A19" s="3">
        <v>18</v>
      </c>
      <c r="B19" s="3" t="str">
        <f t="shared" si="0"/>
        <v>高一般男子　1500m</v>
      </c>
      <c r="C19" s="3" t="str">
        <f t="shared" si="1"/>
        <v>市民陸上</v>
      </c>
      <c r="D19" s="3" t="str">
        <f t="shared" si="2"/>
        <v>男</v>
      </c>
      <c r="F19" s="2" t="s">
        <v>94</v>
      </c>
      <c r="G19" s="2" t="s">
        <v>75</v>
      </c>
      <c r="H19" s="2" t="s">
        <v>106</v>
      </c>
      <c r="I19" s="2" t="s">
        <v>90</v>
      </c>
      <c r="J19" s="2" t="s">
        <v>92</v>
      </c>
      <c r="K19" s="2" t="s">
        <v>104</v>
      </c>
      <c r="L19" s="2" t="s">
        <v>112</v>
      </c>
      <c r="M19" s="2" t="s">
        <v>122</v>
      </c>
      <c r="N19" s="2" t="s">
        <v>76</v>
      </c>
      <c r="O19" s="2" t="s">
        <v>104</v>
      </c>
      <c r="P19" s="2" t="s">
        <v>130</v>
      </c>
      <c r="Q19" s="2" t="s">
        <v>144</v>
      </c>
      <c r="R19" s="2" t="s">
        <v>118</v>
      </c>
      <c r="S19" s="2" t="s">
        <v>131</v>
      </c>
      <c r="T19" s="2" t="s">
        <v>94</v>
      </c>
      <c r="U19" s="2" t="s">
        <v>76</v>
      </c>
      <c r="V19" s="2" t="s">
        <v>89</v>
      </c>
      <c r="W19" s="2"/>
      <c r="Z19" s="87"/>
    </row>
    <row r="20" spans="1:26" ht="13.5">
      <c r="A20" s="3">
        <v>19</v>
      </c>
      <c r="B20" s="3" t="str">
        <f t="shared" si="0"/>
        <v>高一般男子　5000m</v>
      </c>
      <c r="C20" s="3" t="str">
        <f t="shared" si="1"/>
        <v>市民陸上</v>
      </c>
      <c r="D20" s="3" t="str">
        <f t="shared" si="2"/>
        <v>男</v>
      </c>
      <c r="F20" s="2" t="s">
        <v>94</v>
      </c>
      <c r="G20" s="2" t="s">
        <v>107</v>
      </c>
      <c r="H20" s="2" t="s">
        <v>106</v>
      </c>
      <c r="I20" s="2" t="s">
        <v>90</v>
      </c>
      <c r="J20" s="2" t="s">
        <v>110</v>
      </c>
      <c r="K20" s="2" t="s">
        <v>104</v>
      </c>
      <c r="L20" s="2" t="s">
        <v>112</v>
      </c>
      <c r="M20" s="2" t="s">
        <v>122</v>
      </c>
      <c r="N20" s="2" t="s">
        <v>96</v>
      </c>
      <c r="O20" s="2" t="s">
        <v>104</v>
      </c>
      <c r="P20" s="2" t="s">
        <v>132</v>
      </c>
      <c r="Q20" s="2" t="s">
        <v>144</v>
      </c>
      <c r="R20" s="2" t="s">
        <v>118</v>
      </c>
      <c r="S20" s="2" t="s">
        <v>133</v>
      </c>
      <c r="T20" s="2" t="s">
        <v>94</v>
      </c>
      <c r="U20" s="2" t="s">
        <v>77</v>
      </c>
      <c r="V20" s="2" t="s">
        <v>89</v>
      </c>
      <c r="W20" s="2"/>
      <c r="Z20" s="87"/>
    </row>
    <row r="21" spans="1:26" ht="13.5">
      <c r="A21" s="3">
        <v>20</v>
      </c>
      <c r="B21" s="3" t="str">
        <f t="shared" si="0"/>
        <v>高一般男子　4×100mR</v>
      </c>
      <c r="C21" s="3" t="str">
        <f t="shared" si="1"/>
        <v>市民陸上</v>
      </c>
      <c r="D21" s="3" t="str">
        <f t="shared" si="2"/>
        <v>男</v>
      </c>
      <c r="F21" s="2" t="s">
        <v>94</v>
      </c>
      <c r="G21" s="2" t="s">
        <v>108</v>
      </c>
      <c r="H21" s="2" t="s">
        <v>106</v>
      </c>
      <c r="I21" s="2" t="s">
        <v>90</v>
      </c>
      <c r="J21" s="2" t="s">
        <v>14</v>
      </c>
      <c r="K21" s="2" t="s">
        <v>104</v>
      </c>
      <c r="L21" s="2" t="s">
        <v>112</v>
      </c>
      <c r="M21" s="2" t="s">
        <v>122</v>
      </c>
      <c r="N21" s="2" t="s">
        <v>92</v>
      </c>
      <c r="O21" s="2" t="s">
        <v>104</v>
      </c>
      <c r="P21" s="2" t="s">
        <v>127</v>
      </c>
      <c r="Q21" s="2" t="s">
        <v>128</v>
      </c>
      <c r="R21" s="2" t="s">
        <v>137</v>
      </c>
      <c r="S21" s="2" t="s">
        <v>129</v>
      </c>
      <c r="T21" s="2" t="s">
        <v>94</v>
      </c>
      <c r="U21" s="2" t="s">
        <v>92</v>
      </c>
      <c r="V21" s="2" t="s">
        <v>89</v>
      </c>
      <c r="W21" s="2"/>
      <c r="Z21" s="87"/>
    </row>
    <row r="22" spans="1:26" ht="13.5">
      <c r="A22" s="3">
        <v>21</v>
      </c>
      <c r="B22" s="3" t="str">
        <f t="shared" si="0"/>
        <v>高一般男子　走高跳</v>
      </c>
      <c r="C22" s="3" t="str">
        <f t="shared" si="1"/>
        <v>市民陸上</v>
      </c>
      <c r="D22" s="3" t="str">
        <f t="shared" si="2"/>
        <v>男</v>
      </c>
      <c r="F22" s="2" t="s">
        <v>94</v>
      </c>
      <c r="G22" s="2" t="s">
        <v>76</v>
      </c>
      <c r="H22" s="2" t="s">
        <v>106</v>
      </c>
      <c r="I22" s="2" t="s">
        <v>90</v>
      </c>
      <c r="J22" s="2" t="s">
        <v>13</v>
      </c>
      <c r="K22" s="2" t="s">
        <v>104</v>
      </c>
      <c r="L22" s="2" t="s">
        <v>112</v>
      </c>
      <c r="M22" s="2" t="s">
        <v>122</v>
      </c>
      <c r="N22" s="2" t="s">
        <v>93</v>
      </c>
      <c r="O22" s="2" t="s">
        <v>104</v>
      </c>
      <c r="P22" s="2" t="s">
        <v>130</v>
      </c>
      <c r="Q22" s="2" t="s">
        <v>128</v>
      </c>
      <c r="R22" s="2" t="s">
        <v>137</v>
      </c>
      <c r="S22" s="2" t="s">
        <v>131</v>
      </c>
      <c r="T22" s="2" t="s">
        <v>94</v>
      </c>
      <c r="U22" s="2" t="s">
        <v>93</v>
      </c>
      <c r="V22" s="2" t="s">
        <v>89</v>
      </c>
      <c r="W22" s="2"/>
      <c r="Z22" s="87"/>
    </row>
    <row r="23" spans="1:26" ht="13.5">
      <c r="A23" s="3">
        <v>22</v>
      </c>
      <c r="B23" s="3" t="str">
        <f t="shared" si="0"/>
        <v>高一般男子　走幅跳</v>
      </c>
      <c r="C23" s="3" t="str">
        <f t="shared" si="1"/>
        <v>市民陸上</v>
      </c>
      <c r="D23" s="3" t="str">
        <f t="shared" si="2"/>
        <v>男</v>
      </c>
      <c r="F23" s="2" t="s">
        <v>94</v>
      </c>
      <c r="G23" s="2" t="s">
        <v>111</v>
      </c>
      <c r="H23" s="2" t="s">
        <v>106</v>
      </c>
      <c r="I23" s="2" t="s">
        <v>90</v>
      </c>
      <c r="J23" s="2" t="s">
        <v>118</v>
      </c>
      <c r="K23" s="2" t="s">
        <v>104</v>
      </c>
      <c r="L23" s="2" t="s">
        <v>112</v>
      </c>
      <c r="M23" s="2" t="s">
        <v>122</v>
      </c>
      <c r="N23" s="2" t="s">
        <v>14</v>
      </c>
      <c r="O23" s="2" t="s">
        <v>104</v>
      </c>
      <c r="P23" s="2" t="s">
        <v>132</v>
      </c>
      <c r="Q23" s="2" t="s">
        <v>128</v>
      </c>
      <c r="R23" s="2" t="s">
        <v>137</v>
      </c>
      <c r="S23" s="2" t="s">
        <v>133</v>
      </c>
      <c r="T23" s="2" t="s">
        <v>94</v>
      </c>
      <c r="U23" s="2" t="s">
        <v>14</v>
      </c>
      <c r="V23" s="2" t="s">
        <v>89</v>
      </c>
      <c r="W23" s="2"/>
      <c r="Z23" s="87"/>
    </row>
    <row r="24" spans="1:26" ht="13.5">
      <c r="A24" s="3">
        <v>23</v>
      </c>
      <c r="B24" s="3" t="str">
        <f t="shared" si="0"/>
        <v>高校男子　砲丸投</v>
      </c>
      <c r="C24" s="3" t="str">
        <f t="shared" si="1"/>
        <v>市民陸上</v>
      </c>
      <c r="D24" s="3" t="str">
        <f t="shared" si="2"/>
        <v>男</v>
      </c>
      <c r="F24" s="2" t="s">
        <v>94</v>
      </c>
      <c r="G24" s="2" t="s">
        <v>92</v>
      </c>
      <c r="H24" s="2" t="s">
        <v>106</v>
      </c>
      <c r="I24" s="2" t="s">
        <v>94</v>
      </c>
      <c r="J24" s="2" t="s">
        <v>75</v>
      </c>
      <c r="K24" s="2" t="s">
        <v>106</v>
      </c>
      <c r="L24" s="2" t="s">
        <v>97</v>
      </c>
      <c r="M24" s="2" t="s">
        <v>122</v>
      </c>
      <c r="N24" s="2" t="s">
        <v>13</v>
      </c>
      <c r="O24" s="2" t="s">
        <v>104</v>
      </c>
      <c r="P24" s="2" t="s">
        <v>138</v>
      </c>
      <c r="Q24" s="2" t="s">
        <v>128</v>
      </c>
      <c r="R24" s="2" t="s">
        <v>75</v>
      </c>
      <c r="S24" s="2" t="s">
        <v>139</v>
      </c>
      <c r="T24" s="2" t="s">
        <v>94</v>
      </c>
      <c r="U24" s="2" t="s">
        <v>13</v>
      </c>
      <c r="V24" s="2" t="s">
        <v>89</v>
      </c>
      <c r="W24" s="2"/>
      <c r="Z24" s="87"/>
    </row>
    <row r="25" spans="1:26" ht="13.5">
      <c r="A25" s="3">
        <v>24</v>
      </c>
      <c r="B25" s="3" t="str">
        <f t="shared" si="0"/>
        <v>一般男子　砲丸投</v>
      </c>
      <c r="C25" s="3" t="str">
        <f t="shared" si="1"/>
        <v>市民陸上</v>
      </c>
      <c r="D25" s="3" t="str">
        <f t="shared" si="2"/>
        <v>男</v>
      </c>
      <c r="F25" s="2" t="s">
        <v>94</v>
      </c>
      <c r="G25" s="2" t="s">
        <v>110</v>
      </c>
      <c r="H25" s="2" t="s">
        <v>106</v>
      </c>
      <c r="I25" s="2" t="s">
        <v>94</v>
      </c>
      <c r="J25" s="2" t="s">
        <v>107</v>
      </c>
      <c r="K25" s="2" t="s">
        <v>106</v>
      </c>
      <c r="L25" s="2" t="s">
        <v>98</v>
      </c>
      <c r="M25" s="2" t="s">
        <v>122</v>
      </c>
      <c r="N25" s="2" t="s">
        <v>13</v>
      </c>
      <c r="O25" s="2" t="s">
        <v>104</v>
      </c>
      <c r="P25" s="2" t="s">
        <v>140</v>
      </c>
      <c r="Q25" s="2" t="s">
        <v>128</v>
      </c>
      <c r="R25" s="2" t="s">
        <v>75</v>
      </c>
      <c r="S25" s="2" t="s">
        <v>141</v>
      </c>
      <c r="T25" s="2" t="s">
        <v>95</v>
      </c>
      <c r="U25" s="2" t="s">
        <v>75</v>
      </c>
      <c r="V25" s="2" t="s">
        <v>86</v>
      </c>
      <c r="W25" s="2"/>
      <c r="Z25" s="87"/>
    </row>
    <row r="26" spans="1:26" ht="13.5">
      <c r="A26" s="3">
        <v>25</v>
      </c>
      <c r="B26" s="3" t="str">
        <f t="shared" si="0"/>
        <v>40歳以上男子　100m</v>
      </c>
      <c r="C26" s="3" t="str">
        <f t="shared" si="1"/>
        <v>市民陸上</v>
      </c>
      <c r="D26" s="3" t="str">
        <f t="shared" si="2"/>
        <v>男</v>
      </c>
      <c r="F26" s="2" t="s">
        <v>94</v>
      </c>
      <c r="G26" s="2" t="s">
        <v>14</v>
      </c>
      <c r="H26" s="2" t="s">
        <v>106</v>
      </c>
      <c r="I26" s="2" t="s">
        <v>94</v>
      </c>
      <c r="J26" s="2" t="s">
        <v>108</v>
      </c>
      <c r="K26" s="2" t="s">
        <v>106</v>
      </c>
      <c r="L26" s="2" t="s">
        <v>123</v>
      </c>
      <c r="M26" s="2" t="s">
        <v>122</v>
      </c>
      <c r="N26" s="2" t="s">
        <v>75</v>
      </c>
      <c r="O26" s="2" t="s">
        <v>104</v>
      </c>
      <c r="P26" s="2" t="s">
        <v>142</v>
      </c>
      <c r="Q26" s="2" t="s">
        <v>128</v>
      </c>
      <c r="R26" s="2" t="s">
        <v>75</v>
      </c>
      <c r="S26" s="2" t="s">
        <v>143</v>
      </c>
      <c r="T26" s="2" t="s">
        <v>95</v>
      </c>
      <c r="U26" s="2" t="s">
        <v>91</v>
      </c>
      <c r="V26" s="2" t="s">
        <v>86</v>
      </c>
      <c r="W26" s="2"/>
      <c r="Z26" s="87"/>
    </row>
    <row r="27" spans="1:26" ht="13.5">
      <c r="A27" s="3">
        <v>26</v>
      </c>
      <c r="B27" s="3" t="str">
        <f t="shared" si="0"/>
        <v>40歳以上男子　1500m</v>
      </c>
      <c r="C27" s="3" t="str">
        <f t="shared" si="1"/>
        <v>市民陸上</v>
      </c>
      <c r="D27" s="3" t="str">
        <f t="shared" si="2"/>
        <v>男</v>
      </c>
      <c r="F27" s="2" t="s">
        <v>94</v>
      </c>
      <c r="G27" s="2" t="s">
        <v>13</v>
      </c>
      <c r="H27" s="2" t="s">
        <v>106</v>
      </c>
      <c r="I27" s="2" t="s">
        <v>94</v>
      </c>
      <c r="J27" s="2" t="s">
        <v>76</v>
      </c>
      <c r="K27" s="2" t="s">
        <v>106</v>
      </c>
      <c r="L27" s="2" t="s">
        <v>123</v>
      </c>
      <c r="M27" s="2" t="s">
        <v>122</v>
      </c>
      <c r="N27" s="2" t="s">
        <v>76</v>
      </c>
      <c r="O27" s="2" t="s">
        <v>104</v>
      </c>
      <c r="P27" s="2" t="s">
        <v>142</v>
      </c>
      <c r="Q27" s="2" t="s">
        <v>144</v>
      </c>
      <c r="R27" s="2" t="s">
        <v>108</v>
      </c>
      <c r="S27" s="2" t="s">
        <v>143</v>
      </c>
      <c r="T27" s="2" t="s">
        <v>95</v>
      </c>
      <c r="U27" s="2" t="s">
        <v>76</v>
      </c>
      <c r="V27" s="2" t="s">
        <v>86</v>
      </c>
      <c r="W27" s="2"/>
      <c r="Z27" s="87"/>
    </row>
    <row r="28" spans="1:26" ht="13.5">
      <c r="A28" s="29">
        <v>27</v>
      </c>
      <c r="B28" s="29" t="str">
        <f t="shared" si="0"/>
        <v>高一般女子　100m</v>
      </c>
      <c r="C28" s="29" t="str">
        <f t="shared" si="1"/>
        <v>市民陸上</v>
      </c>
      <c r="D28" s="29" t="str">
        <f t="shared" si="2"/>
        <v>女</v>
      </c>
      <c r="F28" s="2" t="s">
        <v>112</v>
      </c>
      <c r="G28" s="2" t="s">
        <v>75</v>
      </c>
      <c r="H28" s="2" t="s">
        <v>104</v>
      </c>
      <c r="I28" s="2" t="s">
        <v>94</v>
      </c>
      <c r="J28" s="2" t="s">
        <v>111</v>
      </c>
      <c r="K28" s="2" t="s">
        <v>106</v>
      </c>
      <c r="L28" s="2" t="s">
        <v>116</v>
      </c>
      <c r="M28" s="2" t="s">
        <v>122</v>
      </c>
      <c r="N28" s="2" t="s">
        <v>75</v>
      </c>
      <c r="O28" s="2" t="s">
        <v>106</v>
      </c>
      <c r="P28" s="2" t="s">
        <v>140</v>
      </c>
      <c r="Q28" s="2" t="s">
        <v>144</v>
      </c>
      <c r="R28" s="2" t="s">
        <v>76</v>
      </c>
      <c r="S28" s="2" t="s">
        <v>141</v>
      </c>
      <c r="T28" s="2" t="s">
        <v>95</v>
      </c>
      <c r="U28" s="2" t="s">
        <v>96</v>
      </c>
      <c r="V28" s="2" t="s">
        <v>86</v>
      </c>
      <c r="W28" s="2"/>
      <c r="Z28" s="87"/>
    </row>
    <row r="29" spans="1:26" ht="13.5">
      <c r="A29" s="29">
        <v>28</v>
      </c>
      <c r="B29" s="29" t="str">
        <f t="shared" si="0"/>
        <v>高一般女子　400m</v>
      </c>
      <c r="C29" s="29" t="str">
        <f t="shared" si="1"/>
        <v>市民陸上</v>
      </c>
      <c r="D29" s="29" t="str">
        <f t="shared" si="2"/>
        <v>女</v>
      </c>
      <c r="F29" s="2" t="s">
        <v>112</v>
      </c>
      <c r="G29" s="2" t="s">
        <v>107</v>
      </c>
      <c r="H29" s="2" t="s">
        <v>104</v>
      </c>
      <c r="I29" s="2" t="s">
        <v>94</v>
      </c>
      <c r="J29" s="2" t="s">
        <v>92</v>
      </c>
      <c r="K29" s="2" t="s">
        <v>106</v>
      </c>
      <c r="L29" s="2" t="s">
        <v>116</v>
      </c>
      <c r="M29" s="2" t="s">
        <v>122</v>
      </c>
      <c r="N29" s="2" t="s">
        <v>91</v>
      </c>
      <c r="O29" s="2" t="s">
        <v>106</v>
      </c>
      <c r="P29" s="2" t="s">
        <v>138</v>
      </c>
      <c r="Q29" s="2" t="s">
        <v>134</v>
      </c>
      <c r="R29" s="2" t="s">
        <v>77</v>
      </c>
      <c r="S29" s="2" t="s">
        <v>139</v>
      </c>
      <c r="T29" s="2" t="s">
        <v>95</v>
      </c>
      <c r="U29" s="2" t="s">
        <v>92</v>
      </c>
      <c r="V29" s="2" t="s">
        <v>86</v>
      </c>
      <c r="W29" s="2"/>
      <c r="Z29" s="87"/>
    </row>
    <row r="30" spans="1:26" ht="13.5">
      <c r="A30" s="29">
        <v>29</v>
      </c>
      <c r="B30" s="29" t="str">
        <f t="shared" si="0"/>
        <v>高一般女子　1500m</v>
      </c>
      <c r="C30" s="29" t="str">
        <f t="shared" si="1"/>
        <v>市民陸上</v>
      </c>
      <c r="D30" s="29" t="str">
        <f t="shared" si="2"/>
        <v>女</v>
      </c>
      <c r="F30" s="2" t="s">
        <v>112</v>
      </c>
      <c r="G30" s="2" t="s">
        <v>197</v>
      </c>
      <c r="H30" s="2" t="s">
        <v>104</v>
      </c>
      <c r="I30" s="2" t="s">
        <v>94</v>
      </c>
      <c r="J30" s="2" t="s">
        <v>110</v>
      </c>
      <c r="K30" s="2" t="s">
        <v>106</v>
      </c>
      <c r="L30" s="2" t="s">
        <v>116</v>
      </c>
      <c r="M30" s="2" t="s">
        <v>122</v>
      </c>
      <c r="N30" s="2" t="s">
        <v>76</v>
      </c>
      <c r="O30" s="2" t="s">
        <v>106</v>
      </c>
      <c r="P30" s="2" t="s">
        <v>140</v>
      </c>
      <c r="Q30" s="2" t="s">
        <v>128</v>
      </c>
      <c r="R30" s="2" t="s">
        <v>77</v>
      </c>
      <c r="S30" s="2" t="s">
        <v>141</v>
      </c>
      <c r="T30" s="2" t="s">
        <v>95</v>
      </c>
      <c r="U30" s="2" t="s">
        <v>93</v>
      </c>
      <c r="V30" s="2" t="s">
        <v>86</v>
      </c>
      <c r="W30" s="2"/>
      <c r="Z30" s="87"/>
    </row>
    <row r="31" spans="1:26" ht="13.5">
      <c r="A31" s="29">
        <v>30</v>
      </c>
      <c r="B31" s="29" t="str">
        <f t="shared" si="0"/>
        <v>高一般女子　3000m</v>
      </c>
      <c r="C31" s="29" t="str">
        <f t="shared" si="1"/>
        <v>市民陸上</v>
      </c>
      <c r="D31" s="29" t="str">
        <f t="shared" si="2"/>
        <v>女</v>
      </c>
      <c r="F31" s="2" t="s">
        <v>112</v>
      </c>
      <c r="G31" s="2" t="s">
        <v>198</v>
      </c>
      <c r="H31" s="2" t="s">
        <v>104</v>
      </c>
      <c r="I31" s="2" t="s">
        <v>94</v>
      </c>
      <c r="J31" s="2" t="s">
        <v>14</v>
      </c>
      <c r="K31" s="2" t="s">
        <v>106</v>
      </c>
      <c r="L31" s="2" t="s">
        <v>116</v>
      </c>
      <c r="M31" s="2" t="s">
        <v>122</v>
      </c>
      <c r="N31" s="2" t="s">
        <v>77</v>
      </c>
      <c r="O31" s="2" t="s">
        <v>106</v>
      </c>
      <c r="P31" s="2" t="s">
        <v>138</v>
      </c>
      <c r="Q31" s="2" t="s">
        <v>144</v>
      </c>
      <c r="R31" s="2" t="s">
        <v>111</v>
      </c>
      <c r="S31" s="2" t="s">
        <v>139</v>
      </c>
      <c r="T31" s="2" t="s">
        <v>95</v>
      </c>
      <c r="U31" s="2" t="s">
        <v>14</v>
      </c>
      <c r="V31" s="2" t="s">
        <v>86</v>
      </c>
      <c r="W31" s="2"/>
      <c r="Z31" s="87"/>
    </row>
    <row r="32" spans="1:26" ht="13.5">
      <c r="A32" s="29">
        <v>31</v>
      </c>
      <c r="B32" s="29" t="str">
        <f t="shared" si="0"/>
        <v>高一般女子　4×100mR</v>
      </c>
      <c r="C32" s="29" t="str">
        <f t="shared" si="1"/>
        <v>市民陸上</v>
      </c>
      <c r="D32" s="29" t="str">
        <f t="shared" si="2"/>
        <v>女</v>
      </c>
      <c r="F32" s="2" t="s">
        <v>112</v>
      </c>
      <c r="G32" s="2" t="s">
        <v>109</v>
      </c>
      <c r="H32" s="2" t="s">
        <v>104</v>
      </c>
      <c r="I32" s="2" t="s">
        <v>94</v>
      </c>
      <c r="J32" s="2" t="s">
        <v>13</v>
      </c>
      <c r="K32" s="2" t="s">
        <v>106</v>
      </c>
      <c r="L32" s="2" t="s">
        <v>116</v>
      </c>
      <c r="M32" s="2" t="s">
        <v>122</v>
      </c>
      <c r="N32" s="2" t="s">
        <v>92</v>
      </c>
      <c r="O32" s="2" t="s">
        <v>106</v>
      </c>
      <c r="P32" s="2" t="s">
        <v>140</v>
      </c>
      <c r="Q32" s="2" t="s">
        <v>144</v>
      </c>
      <c r="R32" s="2" t="s">
        <v>111</v>
      </c>
      <c r="S32" s="2" t="s">
        <v>141</v>
      </c>
      <c r="T32" s="2" t="s">
        <v>97</v>
      </c>
      <c r="U32" s="2" t="s">
        <v>13</v>
      </c>
      <c r="V32" s="2" t="s">
        <v>86</v>
      </c>
      <c r="W32" s="2"/>
      <c r="Z32" s="87"/>
    </row>
    <row r="33" spans="1:26" ht="13.5">
      <c r="A33" s="29">
        <v>32</v>
      </c>
      <c r="B33" s="29" t="str">
        <f t="shared" si="0"/>
        <v>高一般女子　走高跳</v>
      </c>
      <c r="C33" s="29" t="str">
        <f t="shared" si="1"/>
        <v>市民陸上</v>
      </c>
      <c r="D33" s="29" t="str">
        <f t="shared" si="2"/>
        <v>女</v>
      </c>
      <c r="F33" s="2" t="s">
        <v>112</v>
      </c>
      <c r="G33" s="2" t="s">
        <v>199</v>
      </c>
      <c r="H33" s="2" t="s">
        <v>104</v>
      </c>
      <c r="I33" s="2" t="s">
        <v>94</v>
      </c>
      <c r="J33" s="2" t="s">
        <v>118</v>
      </c>
      <c r="K33" s="2" t="s">
        <v>106</v>
      </c>
      <c r="L33" s="2" t="s">
        <v>116</v>
      </c>
      <c r="M33" s="2" t="s">
        <v>122</v>
      </c>
      <c r="N33" s="2" t="s">
        <v>93</v>
      </c>
      <c r="O33" s="2" t="s">
        <v>106</v>
      </c>
      <c r="P33" s="2" t="s">
        <v>140</v>
      </c>
      <c r="Q33" s="2" t="s">
        <v>144</v>
      </c>
      <c r="R33" s="2" t="s">
        <v>14</v>
      </c>
      <c r="S33" s="2" t="s">
        <v>141</v>
      </c>
      <c r="T33" s="2" t="s">
        <v>98</v>
      </c>
      <c r="U33" s="2" t="s">
        <v>13</v>
      </c>
      <c r="V33" s="2" t="s">
        <v>86</v>
      </c>
      <c r="W33" s="2"/>
      <c r="Z33" s="87"/>
    </row>
    <row r="34" spans="1:26" ht="13.5">
      <c r="A34" s="29">
        <v>33</v>
      </c>
      <c r="B34" s="29" t="str">
        <f t="shared" si="0"/>
        <v>高一般女子　走幅跳</v>
      </c>
      <c r="C34" s="29" t="str">
        <f t="shared" si="1"/>
        <v>市民陸上</v>
      </c>
      <c r="D34" s="29" t="str">
        <f t="shared" si="2"/>
        <v>女</v>
      </c>
      <c r="F34" s="2" t="s">
        <v>112</v>
      </c>
      <c r="G34" s="2" t="s">
        <v>14</v>
      </c>
      <c r="H34" s="2" t="s">
        <v>104</v>
      </c>
      <c r="I34" s="2" t="s">
        <v>112</v>
      </c>
      <c r="J34" s="2" t="s">
        <v>75</v>
      </c>
      <c r="K34" s="2" t="s">
        <v>104</v>
      </c>
      <c r="L34" s="2" t="s">
        <v>116</v>
      </c>
      <c r="M34" s="2" t="s">
        <v>122</v>
      </c>
      <c r="N34" s="2" t="s">
        <v>14</v>
      </c>
      <c r="O34" s="2" t="s">
        <v>106</v>
      </c>
      <c r="P34" s="2" t="s">
        <v>142</v>
      </c>
      <c r="Q34" s="2" t="s">
        <v>144</v>
      </c>
      <c r="R34" s="2" t="s">
        <v>14</v>
      </c>
      <c r="S34" s="2" t="s">
        <v>143</v>
      </c>
      <c r="T34" s="2" t="s">
        <v>97</v>
      </c>
      <c r="U34" s="2" t="s">
        <v>99</v>
      </c>
      <c r="V34" s="2" t="s">
        <v>86</v>
      </c>
      <c r="W34" s="2"/>
      <c r="Z34" s="87"/>
    </row>
    <row r="35" spans="1:26" ht="13.5">
      <c r="A35" s="29">
        <v>34</v>
      </c>
      <c r="B35" s="29" t="str">
        <f t="shared" si="0"/>
        <v>高一般女子　砲丸投</v>
      </c>
      <c r="C35" s="29" t="str">
        <f t="shared" si="1"/>
        <v>市民陸上</v>
      </c>
      <c r="D35" s="29" t="str">
        <f t="shared" si="2"/>
        <v>女</v>
      </c>
      <c r="F35" s="2" t="s">
        <v>113</v>
      </c>
      <c r="G35" s="2" t="s">
        <v>13</v>
      </c>
      <c r="H35" s="2" t="s">
        <v>104</v>
      </c>
      <c r="I35" s="2" t="s">
        <v>112</v>
      </c>
      <c r="J35" s="2" t="s">
        <v>91</v>
      </c>
      <c r="K35" s="2" t="s">
        <v>104</v>
      </c>
      <c r="L35" s="2" t="s">
        <v>116</v>
      </c>
      <c r="M35" s="2" t="s">
        <v>122</v>
      </c>
      <c r="N35" s="2" t="s">
        <v>13</v>
      </c>
      <c r="O35" s="2" t="s">
        <v>106</v>
      </c>
      <c r="P35" s="2" t="s">
        <v>138</v>
      </c>
      <c r="Q35" s="2" t="s">
        <v>144</v>
      </c>
      <c r="R35" s="2" t="s">
        <v>13</v>
      </c>
      <c r="S35" s="2" t="s">
        <v>139</v>
      </c>
      <c r="T35" s="2" t="s">
        <v>98</v>
      </c>
      <c r="U35" s="2" t="s">
        <v>99</v>
      </c>
      <c r="V35" s="2" t="s">
        <v>86</v>
      </c>
      <c r="W35" s="2"/>
      <c r="Z35" s="87"/>
    </row>
    <row r="36" spans="1:26" ht="13.5">
      <c r="A36" s="29">
        <v>35</v>
      </c>
      <c r="B36" s="29" t="str">
        <f t="shared" si="0"/>
        <v>40歳以上女子　100m</v>
      </c>
      <c r="C36" s="29" t="str">
        <f t="shared" si="1"/>
        <v>市民陸上</v>
      </c>
      <c r="D36" s="29" t="str">
        <f t="shared" si="2"/>
        <v>女</v>
      </c>
      <c r="F36" s="2" t="s">
        <v>114</v>
      </c>
      <c r="G36" s="2" t="s">
        <v>13</v>
      </c>
      <c r="H36" s="2" t="s">
        <v>104</v>
      </c>
      <c r="I36" s="2" t="s">
        <v>112</v>
      </c>
      <c r="J36" s="2" t="s">
        <v>119</v>
      </c>
      <c r="K36" s="2" t="s">
        <v>104</v>
      </c>
      <c r="L36" s="2" t="s">
        <v>124</v>
      </c>
      <c r="M36" s="2" t="s">
        <v>122</v>
      </c>
      <c r="N36" s="2" t="s">
        <v>75</v>
      </c>
      <c r="O36" s="2" t="s">
        <v>106</v>
      </c>
      <c r="P36" s="2" t="s">
        <v>140</v>
      </c>
      <c r="Q36" s="2" t="s">
        <v>134</v>
      </c>
      <c r="R36" s="2" t="s">
        <v>13</v>
      </c>
      <c r="S36" s="2" t="s">
        <v>141</v>
      </c>
      <c r="T36" s="2" t="s">
        <v>100</v>
      </c>
      <c r="U36" s="2" t="s">
        <v>75</v>
      </c>
      <c r="V36" s="2" t="s">
        <v>89</v>
      </c>
      <c r="W36" s="2"/>
      <c r="Z36" s="87"/>
    </row>
    <row r="37" spans="1:26" ht="13.5">
      <c r="A37" s="29">
        <v>36</v>
      </c>
      <c r="B37" s="29" t="str">
        <f t="shared" si="0"/>
        <v>40歳以上女子　1500m</v>
      </c>
      <c r="C37" s="29" t="str">
        <f t="shared" si="1"/>
        <v>市民陸上</v>
      </c>
      <c r="D37" s="29" t="str">
        <f t="shared" si="2"/>
        <v>女</v>
      </c>
      <c r="F37" s="2" t="s">
        <v>113</v>
      </c>
      <c r="G37" s="2" t="s">
        <v>99</v>
      </c>
      <c r="H37" s="2" t="s">
        <v>104</v>
      </c>
      <c r="I37" s="2" t="s">
        <v>112</v>
      </c>
      <c r="J37" s="2" t="s">
        <v>76</v>
      </c>
      <c r="K37" s="2" t="s">
        <v>104</v>
      </c>
      <c r="L37" s="2" t="s">
        <v>124</v>
      </c>
      <c r="M37" s="2" t="s">
        <v>122</v>
      </c>
      <c r="N37" s="2" t="s">
        <v>76</v>
      </c>
      <c r="O37" s="2" t="s">
        <v>106</v>
      </c>
      <c r="P37" s="2" t="s">
        <v>138</v>
      </c>
      <c r="Q37" s="2" t="s">
        <v>144</v>
      </c>
      <c r="R37" s="2" t="s">
        <v>135</v>
      </c>
      <c r="S37" s="2" t="s">
        <v>139</v>
      </c>
      <c r="T37" s="2" t="s">
        <v>100</v>
      </c>
      <c r="U37" s="2" t="s">
        <v>91</v>
      </c>
      <c r="V37" s="2" t="s">
        <v>89</v>
      </c>
      <c r="W37" s="2"/>
      <c r="Z37" s="87"/>
    </row>
    <row r="38" spans="1:26" ht="13.5" customHeight="1">
      <c r="A38" s="3">
        <v>37</v>
      </c>
      <c r="B38" s="3" t="str">
        <f t="shared" si="0"/>
        <v>小学男子　50m</v>
      </c>
      <c r="C38" s="3" t="str">
        <f t="shared" si="1"/>
        <v>記録会</v>
      </c>
      <c r="D38" s="3" t="str">
        <f t="shared" si="2"/>
        <v>男</v>
      </c>
      <c r="F38" s="2" t="s">
        <v>114</v>
      </c>
      <c r="G38" s="2" t="s">
        <v>99</v>
      </c>
      <c r="H38" s="2" t="s">
        <v>104</v>
      </c>
      <c r="I38" s="2" t="s">
        <v>112</v>
      </c>
      <c r="J38" s="2" t="s">
        <v>96</v>
      </c>
      <c r="K38" s="2" t="s">
        <v>104</v>
      </c>
      <c r="L38" s="2" t="s">
        <v>84</v>
      </c>
      <c r="M38" s="2" t="s">
        <v>125</v>
      </c>
      <c r="N38" s="2" t="s">
        <v>85</v>
      </c>
      <c r="O38" s="2" t="s">
        <v>104</v>
      </c>
      <c r="P38" s="2" t="s">
        <v>140</v>
      </c>
      <c r="Q38" s="2" t="s">
        <v>134</v>
      </c>
      <c r="R38" s="2" t="s">
        <v>135</v>
      </c>
      <c r="S38" s="2" t="s">
        <v>141</v>
      </c>
      <c r="T38" s="2" t="s">
        <v>100</v>
      </c>
      <c r="U38" s="2" t="s">
        <v>76</v>
      </c>
      <c r="V38" s="2" t="s">
        <v>89</v>
      </c>
      <c r="W38" s="2"/>
      <c r="Z38" s="54"/>
    </row>
    <row r="39" spans="1:26" ht="13.5" customHeight="1">
      <c r="A39" s="3">
        <v>38</v>
      </c>
      <c r="B39" s="3" t="str">
        <f t="shared" si="0"/>
        <v>小学男子　100m</v>
      </c>
      <c r="C39" s="3" t="str">
        <f t="shared" si="1"/>
        <v>記録会</v>
      </c>
      <c r="D39" s="3" t="str">
        <f t="shared" si="2"/>
        <v>男</v>
      </c>
      <c r="F39" s="2" t="s">
        <v>112</v>
      </c>
      <c r="G39" s="2" t="s">
        <v>115</v>
      </c>
      <c r="H39" s="2" t="s">
        <v>104</v>
      </c>
      <c r="I39" s="2" t="s">
        <v>112</v>
      </c>
      <c r="J39" s="2" t="s">
        <v>120</v>
      </c>
      <c r="K39" s="2" t="s">
        <v>104</v>
      </c>
      <c r="L39" s="2" t="s">
        <v>84</v>
      </c>
      <c r="M39" s="2" t="s">
        <v>125</v>
      </c>
      <c r="N39" s="2" t="s">
        <v>75</v>
      </c>
      <c r="O39" s="2" t="s">
        <v>104</v>
      </c>
      <c r="P39" s="2" t="s">
        <v>142</v>
      </c>
      <c r="Q39" s="2" t="s">
        <v>144</v>
      </c>
      <c r="R39" s="2" t="s">
        <v>136</v>
      </c>
      <c r="S39" s="2" t="s">
        <v>143</v>
      </c>
      <c r="T39" s="2" t="s">
        <v>100</v>
      </c>
      <c r="U39" s="2" t="s">
        <v>77</v>
      </c>
      <c r="V39" s="2" t="s">
        <v>89</v>
      </c>
      <c r="W39" s="2"/>
      <c r="Z39" s="55"/>
    </row>
    <row r="40" spans="1:26" ht="13.5" customHeight="1">
      <c r="A40" s="3">
        <v>39</v>
      </c>
      <c r="B40" s="3" t="str">
        <f t="shared" si="0"/>
        <v>小学男子　1000m</v>
      </c>
      <c r="C40" s="3" t="str">
        <f t="shared" si="1"/>
        <v>記録会</v>
      </c>
      <c r="D40" s="3" t="str">
        <f t="shared" si="2"/>
        <v>男</v>
      </c>
      <c r="F40" s="2" t="s">
        <v>116</v>
      </c>
      <c r="G40" s="2" t="s">
        <v>75</v>
      </c>
      <c r="H40" s="2" t="s">
        <v>106</v>
      </c>
      <c r="I40" s="2" t="s">
        <v>112</v>
      </c>
      <c r="J40" s="2" t="s">
        <v>92</v>
      </c>
      <c r="K40" s="2" t="s">
        <v>104</v>
      </c>
      <c r="L40" s="2" t="s">
        <v>84</v>
      </c>
      <c r="M40" s="2" t="s">
        <v>125</v>
      </c>
      <c r="N40" s="2" t="s">
        <v>87</v>
      </c>
      <c r="O40" s="2" t="s">
        <v>104</v>
      </c>
      <c r="P40" s="2" t="s">
        <v>138</v>
      </c>
      <c r="Q40" s="2" t="s">
        <v>144</v>
      </c>
      <c r="R40" s="2" t="s">
        <v>118</v>
      </c>
      <c r="S40" s="2" t="s">
        <v>139</v>
      </c>
      <c r="T40" s="2" t="s">
        <v>100</v>
      </c>
      <c r="U40" s="2" t="s">
        <v>96</v>
      </c>
      <c r="V40" s="2" t="s">
        <v>89</v>
      </c>
      <c r="W40" s="2"/>
      <c r="Z40" s="55"/>
    </row>
    <row r="41" spans="1:26" ht="13.5" customHeight="1">
      <c r="A41" s="3">
        <v>40</v>
      </c>
      <c r="B41" s="3" t="str">
        <f t="shared" si="0"/>
        <v>小学男子　4×100mR</v>
      </c>
      <c r="C41" s="3" t="str">
        <f t="shared" si="1"/>
        <v>記録会</v>
      </c>
      <c r="D41" s="3" t="str">
        <f t="shared" si="2"/>
        <v>男</v>
      </c>
      <c r="F41" s="2" t="s">
        <v>116</v>
      </c>
      <c r="G41" s="2" t="s">
        <v>107</v>
      </c>
      <c r="H41" s="2" t="s">
        <v>106</v>
      </c>
      <c r="I41" s="2" t="s">
        <v>112</v>
      </c>
      <c r="J41" s="2" t="s">
        <v>93</v>
      </c>
      <c r="K41" s="2" t="s">
        <v>104</v>
      </c>
      <c r="L41" s="2" t="s">
        <v>84</v>
      </c>
      <c r="M41" s="2" t="s">
        <v>125</v>
      </c>
      <c r="N41" s="2" t="s">
        <v>92</v>
      </c>
      <c r="O41" s="2" t="s">
        <v>104</v>
      </c>
      <c r="P41" s="2" t="s">
        <v>140</v>
      </c>
      <c r="Q41" s="2" t="s">
        <v>144</v>
      </c>
      <c r="R41" s="2" t="s">
        <v>118</v>
      </c>
      <c r="S41" s="2" t="s">
        <v>141</v>
      </c>
      <c r="T41" s="2" t="s">
        <v>100</v>
      </c>
      <c r="U41" s="2" t="s">
        <v>92</v>
      </c>
      <c r="V41" s="2" t="s">
        <v>89</v>
      </c>
      <c r="W41" s="2"/>
      <c r="Z41" s="55"/>
    </row>
    <row r="42" spans="1:26" ht="13.5" customHeight="1">
      <c r="A42" s="3">
        <v>41</v>
      </c>
      <c r="B42" s="3" t="str">
        <f t="shared" si="0"/>
        <v>小学男子　走幅跳</v>
      </c>
      <c r="C42" s="3" t="str">
        <f t="shared" si="1"/>
        <v>記録会</v>
      </c>
      <c r="D42" s="3" t="str">
        <f t="shared" si="2"/>
        <v>男</v>
      </c>
      <c r="F42" s="2" t="s">
        <v>116</v>
      </c>
      <c r="G42" s="2" t="s">
        <v>119</v>
      </c>
      <c r="H42" s="2" t="s">
        <v>106</v>
      </c>
      <c r="I42" s="2" t="s">
        <v>112</v>
      </c>
      <c r="J42" s="2" t="s">
        <v>14</v>
      </c>
      <c r="K42" s="2" t="s">
        <v>104</v>
      </c>
      <c r="L42" s="2" t="s">
        <v>84</v>
      </c>
      <c r="M42" s="2" t="s">
        <v>125</v>
      </c>
      <c r="N42" s="2" t="s">
        <v>14</v>
      </c>
      <c r="O42" s="2" t="s">
        <v>104</v>
      </c>
      <c r="P42" s="2" t="s">
        <v>142</v>
      </c>
      <c r="Q42" s="2" t="s">
        <v>144</v>
      </c>
      <c r="R42" s="2" t="s">
        <v>118</v>
      </c>
      <c r="S42" s="2" t="s">
        <v>143</v>
      </c>
      <c r="T42" s="2" t="s">
        <v>100</v>
      </c>
      <c r="U42" s="2" t="s">
        <v>93</v>
      </c>
      <c r="V42" s="2" t="s">
        <v>89</v>
      </c>
      <c r="W42" s="2"/>
      <c r="Z42" s="55"/>
    </row>
    <row r="43" spans="1:26" ht="13.5" customHeight="1">
      <c r="A43" s="29">
        <v>42</v>
      </c>
      <c r="B43" s="29" t="str">
        <f t="shared" si="0"/>
        <v>小学女子　50m</v>
      </c>
      <c r="C43" s="29" t="str">
        <f t="shared" si="1"/>
        <v>記録会</v>
      </c>
      <c r="D43" s="29" t="str">
        <f t="shared" si="2"/>
        <v>女</v>
      </c>
      <c r="F43" s="2" t="s">
        <v>116</v>
      </c>
      <c r="G43" s="2" t="s">
        <v>200</v>
      </c>
      <c r="H43" s="2" t="s">
        <v>106</v>
      </c>
      <c r="I43" s="2" t="s">
        <v>112</v>
      </c>
      <c r="J43" s="2" t="s">
        <v>121</v>
      </c>
      <c r="K43" s="2" t="s">
        <v>104</v>
      </c>
      <c r="L43" s="2" t="s">
        <v>105</v>
      </c>
      <c r="M43" s="2" t="s">
        <v>125</v>
      </c>
      <c r="N43" s="2" t="s">
        <v>85</v>
      </c>
      <c r="O43" s="2" t="s">
        <v>106</v>
      </c>
      <c r="P43" s="2" t="s">
        <v>138</v>
      </c>
      <c r="Q43" s="2" t="s">
        <v>128</v>
      </c>
      <c r="R43" s="2" t="s">
        <v>137</v>
      </c>
      <c r="S43" s="2" t="s">
        <v>139</v>
      </c>
      <c r="T43" s="2" t="s">
        <v>100</v>
      </c>
      <c r="U43" s="2" t="s">
        <v>14</v>
      </c>
      <c r="V43" s="2" t="s">
        <v>89</v>
      </c>
      <c r="W43" s="2"/>
      <c r="Z43" s="55"/>
    </row>
    <row r="44" spans="1:26" ht="13.5" customHeight="1">
      <c r="A44" s="29">
        <v>43</v>
      </c>
      <c r="B44" s="29" t="str">
        <f t="shared" si="0"/>
        <v>小学女子　100m</v>
      </c>
      <c r="C44" s="29" t="str">
        <f t="shared" si="1"/>
        <v>記録会</v>
      </c>
      <c r="D44" s="29" t="str">
        <f t="shared" si="2"/>
        <v>女</v>
      </c>
      <c r="F44" s="2" t="s">
        <v>116</v>
      </c>
      <c r="G44" s="2" t="s">
        <v>198</v>
      </c>
      <c r="H44" s="2" t="s">
        <v>106</v>
      </c>
      <c r="I44" s="2" t="s">
        <v>113</v>
      </c>
      <c r="J44" s="2" t="s">
        <v>13</v>
      </c>
      <c r="K44" s="2" t="s">
        <v>104</v>
      </c>
      <c r="L44" s="2" t="s">
        <v>105</v>
      </c>
      <c r="M44" s="2" t="s">
        <v>125</v>
      </c>
      <c r="N44" s="2" t="s">
        <v>75</v>
      </c>
      <c r="O44" s="2" t="s">
        <v>106</v>
      </c>
      <c r="P44" s="2" t="s">
        <v>140</v>
      </c>
      <c r="Q44" s="2" t="s">
        <v>128</v>
      </c>
      <c r="R44" s="2" t="s">
        <v>137</v>
      </c>
      <c r="S44" s="2" t="s">
        <v>141</v>
      </c>
      <c r="T44" s="2" t="s">
        <v>100</v>
      </c>
      <c r="U44" s="2" t="s">
        <v>13</v>
      </c>
      <c r="V44" s="2" t="s">
        <v>89</v>
      </c>
      <c r="W44" s="2"/>
      <c r="Z44" s="55"/>
    </row>
    <row r="45" spans="1:26" ht="13.5" customHeight="1">
      <c r="A45" s="29">
        <v>44</v>
      </c>
      <c r="B45" s="29" t="str">
        <f t="shared" si="0"/>
        <v>小学女子　1000m</v>
      </c>
      <c r="C45" s="29" t="str">
        <f t="shared" si="1"/>
        <v>記録会</v>
      </c>
      <c r="D45" s="29" t="str">
        <f t="shared" si="2"/>
        <v>女</v>
      </c>
      <c r="F45" s="2" t="s">
        <v>116</v>
      </c>
      <c r="G45" s="2" t="s">
        <v>111</v>
      </c>
      <c r="H45" s="2" t="s">
        <v>106</v>
      </c>
      <c r="I45" s="2" t="s">
        <v>114</v>
      </c>
      <c r="J45" s="2" t="s">
        <v>13</v>
      </c>
      <c r="K45" s="2" t="s">
        <v>104</v>
      </c>
      <c r="L45" s="2" t="s">
        <v>105</v>
      </c>
      <c r="M45" s="2" t="s">
        <v>125</v>
      </c>
      <c r="N45" s="2" t="s">
        <v>87</v>
      </c>
      <c r="O45" s="2" t="s">
        <v>106</v>
      </c>
      <c r="P45" s="2" t="s">
        <v>142</v>
      </c>
      <c r="Q45" s="2" t="s">
        <v>128</v>
      </c>
      <c r="R45" s="2" t="s">
        <v>137</v>
      </c>
      <c r="S45" s="2" t="s">
        <v>143</v>
      </c>
      <c r="T45" s="2" t="s">
        <v>100</v>
      </c>
      <c r="U45" s="2" t="s">
        <v>99</v>
      </c>
      <c r="V45" s="2" t="s">
        <v>89</v>
      </c>
      <c r="W45" s="2"/>
      <c r="Z45" s="55"/>
    </row>
    <row r="46" spans="1:26" ht="13.5" customHeight="1">
      <c r="A46" s="29">
        <v>45</v>
      </c>
      <c r="B46" s="29" t="str">
        <f t="shared" si="0"/>
        <v>小学女子　4×100mR</v>
      </c>
      <c r="C46" s="29" t="str">
        <f t="shared" si="1"/>
        <v>記録会</v>
      </c>
      <c r="D46" s="29" t="str">
        <f t="shared" si="2"/>
        <v>女</v>
      </c>
      <c r="F46" s="2" t="s">
        <v>116</v>
      </c>
      <c r="G46" s="2" t="s">
        <v>14</v>
      </c>
      <c r="H46" s="2" t="s">
        <v>106</v>
      </c>
      <c r="I46" s="2" t="s">
        <v>116</v>
      </c>
      <c r="J46" s="2" t="s">
        <v>75</v>
      </c>
      <c r="K46" s="2" t="s">
        <v>106</v>
      </c>
      <c r="L46" s="2" t="s">
        <v>105</v>
      </c>
      <c r="M46" s="2" t="s">
        <v>125</v>
      </c>
      <c r="N46" s="2" t="s">
        <v>92</v>
      </c>
      <c r="O46" s="2" t="s">
        <v>106</v>
      </c>
      <c r="P46" s="2"/>
      <c r="Q46" s="2"/>
      <c r="R46" s="2" t="s">
        <v>82</v>
      </c>
      <c r="S46" s="2" t="s">
        <v>82</v>
      </c>
      <c r="T46" s="2"/>
      <c r="U46" s="2"/>
      <c r="V46" s="2" t="s">
        <v>82</v>
      </c>
      <c r="W46" s="2"/>
      <c r="Z46" s="55"/>
    </row>
    <row r="47" spans="1:26" ht="13.5" customHeight="1">
      <c r="A47" s="29">
        <v>46</v>
      </c>
      <c r="B47" s="29" t="str">
        <f aca="true" t="shared" si="3" ref="B47:B79">L47&amp;"　"&amp;N47</f>
        <v>小学女子　走幅跳</v>
      </c>
      <c r="C47" s="29" t="str">
        <f aca="true" t="shared" si="4" ref="C47:C79">M47</f>
        <v>記録会</v>
      </c>
      <c r="D47" s="29" t="str">
        <f t="shared" si="2"/>
        <v>女</v>
      </c>
      <c r="F47" s="2" t="s">
        <v>116</v>
      </c>
      <c r="G47" s="2" t="s">
        <v>13</v>
      </c>
      <c r="H47" s="2" t="s">
        <v>106</v>
      </c>
      <c r="I47" s="2" t="s">
        <v>116</v>
      </c>
      <c r="J47" s="2" t="s">
        <v>91</v>
      </c>
      <c r="K47" s="2" t="s">
        <v>106</v>
      </c>
      <c r="L47" s="2" t="s">
        <v>105</v>
      </c>
      <c r="M47" s="2" t="s">
        <v>125</v>
      </c>
      <c r="N47" s="2" t="s">
        <v>14</v>
      </c>
      <c r="O47" s="2" t="s">
        <v>106</v>
      </c>
      <c r="Z47" s="55"/>
    </row>
    <row r="48" spans="1:26" ht="13.5" customHeight="1">
      <c r="A48" s="3">
        <v>47</v>
      </c>
      <c r="B48" s="3" t="str">
        <f t="shared" si="3"/>
        <v>中学男子　100m</v>
      </c>
      <c r="C48" s="3" t="str">
        <f t="shared" si="4"/>
        <v>記録会</v>
      </c>
      <c r="D48" s="3" t="str">
        <f t="shared" si="2"/>
        <v>男</v>
      </c>
      <c r="F48" s="2" t="s">
        <v>116</v>
      </c>
      <c r="G48" s="2" t="s">
        <v>99</v>
      </c>
      <c r="H48" s="2" t="s">
        <v>106</v>
      </c>
      <c r="I48" s="2" t="s">
        <v>116</v>
      </c>
      <c r="J48" s="2" t="s">
        <v>119</v>
      </c>
      <c r="K48" s="2" t="s">
        <v>106</v>
      </c>
      <c r="L48" s="2" t="s">
        <v>90</v>
      </c>
      <c r="M48" s="2" t="s">
        <v>125</v>
      </c>
      <c r="N48" s="2" t="s">
        <v>75</v>
      </c>
      <c r="O48" s="2" t="s">
        <v>104</v>
      </c>
      <c r="Z48" s="55"/>
    </row>
    <row r="49" spans="1:26" ht="13.5" customHeight="1">
      <c r="A49" s="3">
        <v>48</v>
      </c>
      <c r="B49" s="3" t="str">
        <f t="shared" si="3"/>
        <v>中学男子　200m</v>
      </c>
      <c r="C49" s="3" t="str">
        <f t="shared" si="4"/>
        <v>記録会</v>
      </c>
      <c r="D49" s="3" t="str">
        <f t="shared" si="2"/>
        <v>男</v>
      </c>
      <c r="F49" s="2" t="s">
        <v>116</v>
      </c>
      <c r="G49" s="2" t="s">
        <v>115</v>
      </c>
      <c r="H49" s="2" t="s">
        <v>106</v>
      </c>
      <c r="I49" s="2" t="s">
        <v>116</v>
      </c>
      <c r="J49" s="2" t="s">
        <v>76</v>
      </c>
      <c r="K49" s="2" t="s">
        <v>106</v>
      </c>
      <c r="L49" s="2" t="s">
        <v>90</v>
      </c>
      <c r="M49" s="2" t="s">
        <v>125</v>
      </c>
      <c r="N49" s="2" t="s">
        <v>107</v>
      </c>
      <c r="O49" s="2" t="s">
        <v>104</v>
      </c>
      <c r="Z49" s="55"/>
    </row>
    <row r="50" spans="1:26" ht="13.5" customHeight="1">
      <c r="A50" s="3">
        <v>49</v>
      </c>
      <c r="B50" s="3" t="str">
        <f t="shared" si="3"/>
        <v>中学男子　400m</v>
      </c>
      <c r="C50" s="3" t="str">
        <f t="shared" si="4"/>
        <v>記録会</v>
      </c>
      <c r="D50" s="3" t="str">
        <f t="shared" si="2"/>
        <v>男</v>
      </c>
      <c r="F50" s="2"/>
      <c r="G50" s="2" t="s">
        <v>82</v>
      </c>
      <c r="H50" s="2" t="s">
        <v>82</v>
      </c>
      <c r="I50" s="2" t="s">
        <v>116</v>
      </c>
      <c r="J50" s="2" t="s">
        <v>198</v>
      </c>
      <c r="K50" s="2" t="s">
        <v>106</v>
      </c>
      <c r="L50" s="2" t="s">
        <v>90</v>
      </c>
      <c r="M50" s="2" t="s">
        <v>125</v>
      </c>
      <c r="N50" s="2" t="s">
        <v>91</v>
      </c>
      <c r="O50" s="2" t="s">
        <v>104</v>
      </c>
      <c r="Z50" s="55"/>
    </row>
    <row r="51" spans="1:26" ht="13.5" customHeight="1">
      <c r="A51" s="3">
        <v>50</v>
      </c>
      <c r="B51" s="3" t="str">
        <f t="shared" si="3"/>
        <v>中学男子　1500m</v>
      </c>
      <c r="C51" s="3" t="str">
        <f t="shared" si="4"/>
        <v>記録会</v>
      </c>
      <c r="D51" s="3" t="str">
        <f t="shared" si="2"/>
        <v>男</v>
      </c>
      <c r="I51" s="2" t="s">
        <v>116</v>
      </c>
      <c r="J51" s="2" t="s">
        <v>92</v>
      </c>
      <c r="K51" s="2" t="s">
        <v>106</v>
      </c>
      <c r="L51" s="2" t="s">
        <v>90</v>
      </c>
      <c r="M51" s="2" t="s">
        <v>125</v>
      </c>
      <c r="N51" s="2" t="s">
        <v>76</v>
      </c>
      <c r="O51" s="2" t="s">
        <v>104</v>
      </c>
      <c r="Z51" s="55"/>
    </row>
    <row r="52" spans="1:26" ht="13.5" customHeight="1">
      <c r="A52" s="3">
        <v>51</v>
      </c>
      <c r="B52" s="3" t="str">
        <f t="shared" si="3"/>
        <v>中学男子　4×100mR</v>
      </c>
      <c r="C52" s="3" t="str">
        <f t="shared" si="4"/>
        <v>記録会</v>
      </c>
      <c r="D52" s="3" t="str">
        <f t="shared" si="2"/>
        <v>男</v>
      </c>
      <c r="I52" s="2" t="s">
        <v>116</v>
      </c>
      <c r="J52" s="2" t="s">
        <v>93</v>
      </c>
      <c r="K52" s="2" t="s">
        <v>106</v>
      </c>
      <c r="L52" s="2" t="s">
        <v>90</v>
      </c>
      <c r="M52" s="2" t="s">
        <v>125</v>
      </c>
      <c r="N52" s="2" t="s">
        <v>92</v>
      </c>
      <c r="O52" s="2" t="s">
        <v>104</v>
      </c>
      <c r="Z52" s="55"/>
    </row>
    <row r="53" spans="1:26" ht="13.5" customHeight="1">
      <c r="A53" s="3">
        <v>52</v>
      </c>
      <c r="B53" s="3" t="str">
        <f t="shared" si="3"/>
        <v>中学男子　走高跳</v>
      </c>
      <c r="C53" s="3" t="str">
        <f t="shared" si="4"/>
        <v>記録会</v>
      </c>
      <c r="D53" s="3" t="str">
        <f t="shared" si="2"/>
        <v>男</v>
      </c>
      <c r="I53" s="2" t="s">
        <v>116</v>
      </c>
      <c r="J53" s="2" t="s">
        <v>14</v>
      </c>
      <c r="K53" s="2" t="s">
        <v>106</v>
      </c>
      <c r="L53" s="2" t="s">
        <v>90</v>
      </c>
      <c r="M53" s="2" t="s">
        <v>125</v>
      </c>
      <c r="N53" s="2" t="s">
        <v>110</v>
      </c>
      <c r="O53" s="2" t="s">
        <v>104</v>
      </c>
      <c r="Z53" s="55"/>
    </row>
    <row r="54" spans="1:26" ht="13.5" customHeight="1">
      <c r="A54" s="3">
        <v>53</v>
      </c>
      <c r="B54" s="3" t="str">
        <f t="shared" si="3"/>
        <v>中学男子　走幅跳</v>
      </c>
      <c r="C54" s="3" t="str">
        <f t="shared" si="4"/>
        <v>記録会</v>
      </c>
      <c r="D54" s="3" t="str">
        <f t="shared" si="2"/>
        <v>男</v>
      </c>
      <c r="I54" s="2" t="s">
        <v>116</v>
      </c>
      <c r="J54" s="2" t="s">
        <v>121</v>
      </c>
      <c r="K54" s="2" t="s">
        <v>106</v>
      </c>
      <c r="L54" s="2" t="s">
        <v>90</v>
      </c>
      <c r="M54" s="2" t="s">
        <v>125</v>
      </c>
      <c r="N54" s="2" t="s">
        <v>14</v>
      </c>
      <c r="O54" s="2" t="s">
        <v>104</v>
      </c>
      <c r="Z54" s="55"/>
    </row>
    <row r="55" spans="1:26" ht="13.5" customHeight="1">
      <c r="A55" s="3">
        <v>54</v>
      </c>
      <c r="B55" s="3" t="str">
        <f t="shared" si="3"/>
        <v>中学男子　砲丸投</v>
      </c>
      <c r="C55" s="3" t="str">
        <f t="shared" si="4"/>
        <v>記録会</v>
      </c>
      <c r="D55" s="3" t="str">
        <f t="shared" si="2"/>
        <v>男</v>
      </c>
      <c r="I55" s="2" t="s">
        <v>116</v>
      </c>
      <c r="J55" s="2" t="s">
        <v>13</v>
      </c>
      <c r="K55" s="2" t="s">
        <v>106</v>
      </c>
      <c r="L55" s="2" t="s">
        <v>90</v>
      </c>
      <c r="M55" s="2" t="s">
        <v>125</v>
      </c>
      <c r="N55" s="2" t="s">
        <v>13</v>
      </c>
      <c r="O55" s="2" t="s">
        <v>104</v>
      </c>
      <c r="Z55" s="55"/>
    </row>
    <row r="56" spans="1:26" ht="13.5" customHeight="1">
      <c r="A56" s="29">
        <v>55</v>
      </c>
      <c r="B56" s="29" t="str">
        <f t="shared" si="3"/>
        <v>中学女子　100m</v>
      </c>
      <c r="C56" s="29" t="str">
        <f t="shared" si="4"/>
        <v>記録会</v>
      </c>
      <c r="D56" s="29" t="str">
        <f t="shared" si="2"/>
        <v>女</v>
      </c>
      <c r="L56" s="2" t="s">
        <v>94</v>
      </c>
      <c r="M56" s="2" t="s">
        <v>125</v>
      </c>
      <c r="N56" s="2" t="s">
        <v>75</v>
      </c>
      <c r="O56" s="2" t="s">
        <v>106</v>
      </c>
      <c r="Z56" s="55"/>
    </row>
    <row r="57" spans="1:26" ht="13.5" customHeight="1">
      <c r="A57" s="29">
        <v>56</v>
      </c>
      <c r="B57" s="29" t="str">
        <f t="shared" si="3"/>
        <v>中学女子　200m</v>
      </c>
      <c r="C57" s="29" t="str">
        <f t="shared" si="4"/>
        <v>記録会</v>
      </c>
      <c r="D57" s="29" t="str">
        <f t="shared" si="2"/>
        <v>女</v>
      </c>
      <c r="L57" s="2" t="s">
        <v>94</v>
      </c>
      <c r="M57" s="2" t="s">
        <v>125</v>
      </c>
      <c r="N57" s="2" t="s">
        <v>107</v>
      </c>
      <c r="O57" s="2" t="s">
        <v>106</v>
      </c>
      <c r="Z57" s="55"/>
    </row>
    <row r="58" spans="1:26" ht="13.5" customHeight="1">
      <c r="A58" s="29">
        <v>57</v>
      </c>
      <c r="B58" s="29" t="str">
        <f t="shared" si="3"/>
        <v>中学女子　800m</v>
      </c>
      <c r="C58" s="29" t="str">
        <f t="shared" si="4"/>
        <v>記録会</v>
      </c>
      <c r="D58" s="29" t="str">
        <f t="shared" si="2"/>
        <v>女</v>
      </c>
      <c r="L58" s="2" t="s">
        <v>94</v>
      </c>
      <c r="M58" s="2" t="s">
        <v>125</v>
      </c>
      <c r="N58" s="2" t="s">
        <v>108</v>
      </c>
      <c r="O58" s="2" t="s">
        <v>106</v>
      </c>
      <c r="Z58" s="55"/>
    </row>
    <row r="59" spans="1:26" ht="13.5" customHeight="1">
      <c r="A59" s="29">
        <v>58</v>
      </c>
      <c r="B59" s="29" t="str">
        <f t="shared" si="3"/>
        <v>中学女子　4×100mR</v>
      </c>
      <c r="C59" s="29" t="str">
        <f t="shared" si="4"/>
        <v>記録会</v>
      </c>
      <c r="D59" s="29" t="str">
        <f t="shared" si="2"/>
        <v>女</v>
      </c>
      <c r="L59" s="2" t="s">
        <v>94</v>
      </c>
      <c r="M59" s="2" t="s">
        <v>125</v>
      </c>
      <c r="N59" s="2" t="s">
        <v>92</v>
      </c>
      <c r="O59" s="2" t="s">
        <v>106</v>
      </c>
      <c r="Z59" s="55"/>
    </row>
    <row r="60" spans="1:26" ht="13.5" customHeight="1">
      <c r="A60" s="29">
        <v>59</v>
      </c>
      <c r="B60" s="29" t="str">
        <f t="shared" si="3"/>
        <v>中学女子　走高跳</v>
      </c>
      <c r="C60" s="29" t="str">
        <f t="shared" si="4"/>
        <v>記録会</v>
      </c>
      <c r="D60" s="29" t="str">
        <f t="shared" si="2"/>
        <v>女</v>
      </c>
      <c r="L60" s="2" t="s">
        <v>94</v>
      </c>
      <c r="M60" s="2" t="s">
        <v>125</v>
      </c>
      <c r="N60" s="2" t="s">
        <v>110</v>
      </c>
      <c r="O60" s="2" t="s">
        <v>106</v>
      </c>
      <c r="Z60" s="55"/>
    </row>
    <row r="61" spans="1:26" ht="13.5" customHeight="1">
      <c r="A61" s="29">
        <v>60</v>
      </c>
      <c r="B61" s="29" t="str">
        <f t="shared" si="3"/>
        <v>中学女子　走幅跳</v>
      </c>
      <c r="C61" s="29" t="str">
        <f t="shared" si="4"/>
        <v>記録会</v>
      </c>
      <c r="D61" s="29" t="str">
        <f t="shared" si="2"/>
        <v>女</v>
      </c>
      <c r="L61" s="2" t="s">
        <v>94</v>
      </c>
      <c r="M61" s="2" t="s">
        <v>125</v>
      </c>
      <c r="N61" s="2" t="s">
        <v>14</v>
      </c>
      <c r="O61" s="2" t="s">
        <v>106</v>
      </c>
      <c r="Z61" s="55"/>
    </row>
    <row r="62" spans="1:26" ht="13.5" customHeight="1">
      <c r="A62" s="29">
        <v>61</v>
      </c>
      <c r="B62" s="29" t="str">
        <f t="shared" si="3"/>
        <v>中学女子　砲丸投</v>
      </c>
      <c r="C62" s="29" t="str">
        <f t="shared" si="4"/>
        <v>記録会</v>
      </c>
      <c r="D62" s="29" t="str">
        <f t="shared" si="2"/>
        <v>女</v>
      </c>
      <c r="L62" s="2" t="s">
        <v>94</v>
      </c>
      <c r="M62" s="2" t="s">
        <v>125</v>
      </c>
      <c r="N62" s="2" t="s">
        <v>13</v>
      </c>
      <c r="O62" s="2" t="s">
        <v>106</v>
      </c>
      <c r="Z62" s="55"/>
    </row>
    <row r="63" spans="1:26" ht="13.5" customHeight="1">
      <c r="A63" s="3">
        <v>62</v>
      </c>
      <c r="B63" s="3" t="str">
        <f t="shared" si="3"/>
        <v>高一般男子　100m</v>
      </c>
      <c r="C63" s="3" t="str">
        <f t="shared" si="4"/>
        <v>記録会</v>
      </c>
      <c r="D63" s="3" t="str">
        <f t="shared" si="2"/>
        <v>男</v>
      </c>
      <c r="L63" s="2" t="s">
        <v>112</v>
      </c>
      <c r="M63" s="2" t="s">
        <v>125</v>
      </c>
      <c r="N63" s="2" t="s">
        <v>75</v>
      </c>
      <c r="O63" s="2" t="s">
        <v>104</v>
      </c>
      <c r="Z63" s="55"/>
    </row>
    <row r="64" spans="1:26" ht="13.5" customHeight="1">
      <c r="A64" s="3">
        <v>63</v>
      </c>
      <c r="B64" s="3" t="str">
        <f t="shared" si="3"/>
        <v>高一般男子　400m</v>
      </c>
      <c r="C64" s="3" t="str">
        <f t="shared" si="4"/>
        <v>記録会</v>
      </c>
      <c r="D64" s="3" t="str">
        <f t="shared" si="2"/>
        <v>男</v>
      </c>
      <c r="L64" s="2" t="s">
        <v>112</v>
      </c>
      <c r="M64" s="2" t="s">
        <v>125</v>
      </c>
      <c r="N64" s="2" t="s">
        <v>91</v>
      </c>
      <c r="O64" s="2" t="s">
        <v>104</v>
      </c>
      <c r="Z64" s="55"/>
    </row>
    <row r="65" spans="1:26" ht="13.5" customHeight="1">
      <c r="A65" s="3">
        <v>64</v>
      </c>
      <c r="B65" s="3" t="str">
        <f t="shared" si="3"/>
        <v>高一般男子　1500m</v>
      </c>
      <c r="C65" s="3" t="str">
        <f t="shared" si="4"/>
        <v>記録会</v>
      </c>
      <c r="D65" s="3" t="str">
        <f t="shared" si="2"/>
        <v>男</v>
      </c>
      <c r="L65" s="2" t="s">
        <v>112</v>
      </c>
      <c r="M65" s="2" t="s">
        <v>125</v>
      </c>
      <c r="N65" s="2" t="s">
        <v>76</v>
      </c>
      <c r="O65" s="2" t="s">
        <v>104</v>
      </c>
      <c r="Z65" s="55"/>
    </row>
    <row r="66" spans="1:26" ht="13.5" customHeight="1">
      <c r="A66" s="3">
        <v>65</v>
      </c>
      <c r="B66" s="3" t="str">
        <f t="shared" si="3"/>
        <v>高一般男子　5000m</v>
      </c>
      <c r="C66" s="3" t="str">
        <f t="shared" si="4"/>
        <v>記録会</v>
      </c>
      <c r="D66" s="3" t="str">
        <f t="shared" si="2"/>
        <v>男</v>
      </c>
      <c r="L66" s="2" t="s">
        <v>112</v>
      </c>
      <c r="M66" s="2" t="s">
        <v>125</v>
      </c>
      <c r="N66" s="2" t="s">
        <v>96</v>
      </c>
      <c r="O66" s="2" t="s">
        <v>104</v>
      </c>
      <c r="Z66" s="55"/>
    </row>
    <row r="67" spans="1:26" ht="13.5" customHeight="1">
      <c r="A67" s="3">
        <v>66</v>
      </c>
      <c r="B67" s="3" t="str">
        <f t="shared" si="3"/>
        <v>高一般男子　4×100mR</v>
      </c>
      <c r="C67" s="3" t="str">
        <f t="shared" si="4"/>
        <v>記録会</v>
      </c>
      <c r="D67" s="3" t="str">
        <f aca="true" t="shared" si="5" ref="D67:D79">O67</f>
        <v>男</v>
      </c>
      <c r="L67" s="2" t="s">
        <v>112</v>
      </c>
      <c r="M67" s="2" t="s">
        <v>125</v>
      </c>
      <c r="N67" s="2" t="s">
        <v>92</v>
      </c>
      <c r="O67" s="2" t="s">
        <v>104</v>
      </c>
      <c r="Z67" s="55"/>
    </row>
    <row r="68" spans="1:26" ht="13.5" customHeight="1">
      <c r="A68" s="3">
        <v>67</v>
      </c>
      <c r="B68" s="3" t="str">
        <f t="shared" si="3"/>
        <v>高一般男子　走高跳</v>
      </c>
      <c r="C68" s="3" t="str">
        <f t="shared" si="4"/>
        <v>記録会</v>
      </c>
      <c r="D68" s="3" t="str">
        <f t="shared" si="5"/>
        <v>男</v>
      </c>
      <c r="L68" s="2" t="s">
        <v>112</v>
      </c>
      <c r="M68" s="2" t="s">
        <v>125</v>
      </c>
      <c r="N68" s="2" t="s">
        <v>93</v>
      </c>
      <c r="O68" s="2" t="s">
        <v>104</v>
      </c>
      <c r="Z68" s="55"/>
    </row>
    <row r="69" spans="1:26" ht="13.5" customHeight="1">
      <c r="A69" s="3">
        <v>68</v>
      </c>
      <c r="B69" s="3" t="str">
        <f t="shared" si="3"/>
        <v>高一般男子　走幅跳</v>
      </c>
      <c r="C69" s="3" t="str">
        <f t="shared" si="4"/>
        <v>記録会</v>
      </c>
      <c r="D69" s="3" t="str">
        <f t="shared" si="5"/>
        <v>男</v>
      </c>
      <c r="L69" s="2" t="s">
        <v>112</v>
      </c>
      <c r="M69" s="2" t="s">
        <v>125</v>
      </c>
      <c r="N69" s="2" t="s">
        <v>14</v>
      </c>
      <c r="O69" s="2" t="s">
        <v>104</v>
      </c>
      <c r="Z69" s="55"/>
    </row>
    <row r="70" spans="1:26" ht="13.5" customHeight="1">
      <c r="A70" s="3">
        <v>69</v>
      </c>
      <c r="B70" s="3" t="str">
        <f t="shared" si="3"/>
        <v>高校男子　砲丸投</v>
      </c>
      <c r="C70" s="3" t="str">
        <f t="shared" si="4"/>
        <v>記録会</v>
      </c>
      <c r="D70" s="3" t="str">
        <f t="shared" si="5"/>
        <v>男</v>
      </c>
      <c r="L70" s="2" t="s">
        <v>97</v>
      </c>
      <c r="M70" s="2" t="s">
        <v>125</v>
      </c>
      <c r="N70" s="2" t="s">
        <v>13</v>
      </c>
      <c r="O70" s="2" t="s">
        <v>104</v>
      </c>
      <c r="Z70" s="55"/>
    </row>
    <row r="71" spans="1:26" ht="13.5" customHeight="1">
      <c r="A71" s="3">
        <v>70</v>
      </c>
      <c r="B71" s="3" t="str">
        <f t="shared" si="3"/>
        <v>一般男子　砲丸投</v>
      </c>
      <c r="C71" s="3" t="str">
        <f t="shared" si="4"/>
        <v>記録会</v>
      </c>
      <c r="D71" s="3" t="str">
        <f t="shared" si="5"/>
        <v>男</v>
      </c>
      <c r="L71" s="2" t="s">
        <v>98</v>
      </c>
      <c r="M71" s="2" t="s">
        <v>125</v>
      </c>
      <c r="N71" s="2" t="s">
        <v>13</v>
      </c>
      <c r="O71" s="2" t="s">
        <v>104</v>
      </c>
      <c r="Z71" s="55"/>
    </row>
    <row r="72" spans="1:26" ht="13.5" customHeight="1">
      <c r="A72" s="29">
        <v>71</v>
      </c>
      <c r="B72" s="29" t="str">
        <f t="shared" si="3"/>
        <v>高一般女子　100m</v>
      </c>
      <c r="C72" s="29" t="str">
        <f t="shared" si="4"/>
        <v>記録会</v>
      </c>
      <c r="D72" s="29" t="str">
        <f t="shared" si="5"/>
        <v>女</v>
      </c>
      <c r="L72" s="2" t="s">
        <v>116</v>
      </c>
      <c r="M72" s="2" t="s">
        <v>125</v>
      </c>
      <c r="N72" s="2" t="s">
        <v>75</v>
      </c>
      <c r="O72" s="2" t="s">
        <v>106</v>
      </c>
      <c r="Z72" s="55"/>
    </row>
    <row r="73" spans="1:26" ht="13.5" customHeight="1">
      <c r="A73" s="29">
        <v>72</v>
      </c>
      <c r="B73" s="29" t="str">
        <f t="shared" si="3"/>
        <v>高一般女子　400m</v>
      </c>
      <c r="C73" s="29" t="str">
        <f t="shared" si="4"/>
        <v>記録会</v>
      </c>
      <c r="D73" s="29" t="str">
        <f t="shared" si="5"/>
        <v>女</v>
      </c>
      <c r="L73" s="2" t="s">
        <v>116</v>
      </c>
      <c r="M73" s="2" t="s">
        <v>125</v>
      </c>
      <c r="N73" s="2" t="s">
        <v>91</v>
      </c>
      <c r="O73" s="2" t="s">
        <v>106</v>
      </c>
      <c r="Z73" s="55"/>
    </row>
    <row r="74" spans="1:26" ht="13.5" customHeight="1">
      <c r="A74" s="29">
        <v>73</v>
      </c>
      <c r="B74" s="29" t="str">
        <f t="shared" si="3"/>
        <v>高一般女子　1500m</v>
      </c>
      <c r="C74" s="29" t="str">
        <f t="shared" si="4"/>
        <v>記録会</v>
      </c>
      <c r="D74" s="29" t="str">
        <f t="shared" si="5"/>
        <v>女</v>
      </c>
      <c r="L74" s="2" t="s">
        <v>116</v>
      </c>
      <c r="M74" s="2" t="s">
        <v>125</v>
      </c>
      <c r="N74" s="2" t="s">
        <v>76</v>
      </c>
      <c r="O74" s="2" t="s">
        <v>106</v>
      </c>
      <c r="Z74" s="55"/>
    </row>
    <row r="75" spans="1:26" ht="13.5" customHeight="1">
      <c r="A75" s="29">
        <v>74</v>
      </c>
      <c r="B75" s="29" t="str">
        <f t="shared" si="3"/>
        <v>高一般女子　3000m</v>
      </c>
      <c r="C75" s="29" t="str">
        <f t="shared" si="4"/>
        <v>記録会</v>
      </c>
      <c r="D75" s="29" t="str">
        <f t="shared" si="5"/>
        <v>女</v>
      </c>
      <c r="L75" s="2" t="s">
        <v>116</v>
      </c>
      <c r="M75" s="2" t="s">
        <v>125</v>
      </c>
      <c r="N75" s="2" t="s">
        <v>77</v>
      </c>
      <c r="O75" s="2" t="s">
        <v>106</v>
      </c>
      <c r="Z75" s="55"/>
    </row>
    <row r="76" spans="1:26" ht="13.5" customHeight="1">
      <c r="A76" s="29">
        <v>75</v>
      </c>
      <c r="B76" s="29" t="str">
        <f t="shared" si="3"/>
        <v>高一般女子　4×100mR</v>
      </c>
      <c r="C76" s="29" t="str">
        <f t="shared" si="4"/>
        <v>記録会</v>
      </c>
      <c r="D76" s="29" t="str">
        <f t="shared" si="5"/>
        <v>女</v>
      </c>
      <c r="L76" s="2" t="s">
        <v>116</v>
      </c>
      <c r="M76" s="2" t="s">
        <v>125</v>
      </c>
      <c r="N76" s="2" t="s">
        <v>92</v>
      </c>
      <c r="O76" s="2" t="s">
        <v>106</v>
      </c>
      <c r="Z76" s="55"/>
    </row>
    <row r="77" spans="1:26" ht="13.5" customHeight="1">
      <c r="A77" s="29">
        <v>76</v>
      </c>
      <c r="B77" s="29" t="str">
        <f t="shared" si="3"/>
        <v>高一般女子　走高跳</v>
      </c>
      <c r="C77" s="29" t="str">
        <f t="shared" si="4"/>
        <v>記録会</v>
      </c>
      <c r="D77" s="29" t="str">
        <f t="shared" si="5"/>
        <v>女</v>
      </c>
      <c r="L77" s="2" t="s">
        <v>116</v>
      </c>
      <c r="M77" s="2" t="s">
        <v>125</v>
      </c>
      <c r="N77" s="2" t="s">
        <v>93</v>
      </c>
      <c r="O77" s="2" t="s">
        <v>106</v>
      </c>
      <c r="Z77" s="55"/>
    </row>
    <row r="78" spans="1:26" ht="13.5" customHeight="1">
      <c r="A78" s="29">
        <v>77</v>
      </c>
      <c r="B78" s="29" t="str">
        <f t="shared" si="3"/>
        <v>高一般女子　走幅跳</v>
      </c>
      <c r="C78" s="29" t="str">
        <f t="shared" si="4"/>
        <v>記録会</v>
      </c>
      <c r="D78" s="29" t="str">
        <f t="shared" si="5"/>
        <v>女</v>
      </c>
      <c r="L78" s="2" t="s">
        <v>116</v>
      </c>
      <c r="M78" s="2" t="s">
        <v>125</v>
      </c>
      <c r="N78" s="2" t="s">
        <v>14</v>
      </c>
      <c r="O78" s="2" t="s">
        <v>106</v>
      </c>
      <c r="Z78" s="55"/>
    </row>
    <row r="79" spans="1:26" ht="13.5" customHeight="1">
      <c r="A79" s="29">
        <v>78</v>
      </c>
      <c r="B79" s="29" t="str">
        <f t="shared" si="3"/>
        <v>高一般女子　砲丸投</v>
      </c>
      <c r="C79" s="29" t="str">
        <f t="shared" si="4"/>
        <v>記録会</v>
      </c>
      <c r="D79" s="29" t="str">
        <f t="shared" si="5"/>
        <v>女</v>
      </c>
      <c r="L79" s="2" t="s">
        <v>116</v>
      </c>
      <c r="M79" s="2" t="s">
        <v>125</v>
      </c>
      <c r="N79" s="2" t="s">
        <v>13</v>
      </c>
      <c r="O79" s="2" t="s">
        <v>106</v>
      </c>
      <c r="Z79" s="55"/>
    </row>
    <row r="80" spans="1:4" ht="13.5" hidden="1">
      <c r="A80" s="3">
        <v>79</v>
      </c>
      <c r="B80" s="2" t="s">
        <v>203</v>
      </c>
      <c r="C80" s="2"/>
      <c r="D80" s="2" t="s">
        <v>101</v>
      </c>
    </row>
  </sheetData>
  <sheetProtection password="CAB5" sheet="1"/>
  <mergeCells count="6">
    <mergeCell ref="T1:W1"/>
    <mergeCell ref="F1:H1"/>
    <mergeCell ref="L1:O1"/>
    <mergeCell ref="P1:S1"/>
    <mergeCell ref="I1:K1"/>
    <mergeCell ref="Z2:Z3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2.28125" style="0" customWidth="1"/>
    <col min="2" max="2" width="9.8515625" style="22" bestFit="1" customWidth="1"/>
    <col min="3" max="3" width="21.8515625" style="22" bestFit="1" customWidth="1"/>
    <col min="4" max="4" width="3.421875" style="22" bestFit="1" customWidth="1"/>
    <col min="5" max="5" width="2.28125" style="0" customWidth="1"/>
    <col min="6" max="6" width="9.8515625" style="22" bestFit="1" customWidth="1"/>
    <col min="7" max="7" width="21.8515625" style="22" bestFit="1" customWidth="1"/>
    <col min="8" max="8" width="3.421875" style="22" bestFit="1" customWidth="1"/>
    <col min="9" max="9" width="2.28125" style="0" customWidth="1"/>
    <col min="10" max="10" width="9.8515625" style="22" bestFit="1" customWidth="1"/>
    <col min="11" max="11" width="21.8515625" style="22" bestFit="1" customWidth="1"/>
    <col min="12" max="12" width="3.421875" style="22" bestFit="1" customWidth="1"/>
  </cols>
  <sheetData>
    <row r="2" spans="2:12" ht="13.5">
      <c r="B2" s="23" t="s">
        <v>7</v>
      </c>
      <c r="C2" s="23" t="s">
        <v>8</v>
      </c>
      <c r="D2" s="23"/>
      <c r="F2" s="23" t="s">
        <v>7</v>
      </c>
      <c r="G2" s="23" t="s">
        <v>8</v>
      </c>
      <c r="H2" s="23"/>
      <c r="J2" s="23" t="s">
        <v>7</v>
      </c>
      <c r="K2" s="23" t="s">
        <v>8</v>
      </c>
      <c r="L2" s="23"/>
    </row>
    <row r="3" spans="2:12" ht="13.5">
      <c r="B3" s="3">
        <v>1</v>
      </c>
      <c r="C3" s="3" t="s">
        <v>31</v>
      </c>
      <c r="D3" s="3" t="s">
        <v>86</v>
      </c>
      <c r="F3" s="3">
        <v>11</v>
      </c>
      <c r="G3" s="3" t="s">
        <v>39</v>
      </c>
      <c r="H3" s="3" t="s">
        <v>86</v>
      </c>
      <c r="J3" s="3">
        <v>33</v>
      </c>
      <c r="K3" s="3" t="s">
        <v>171</v>
      </c>
      <c r="L3" s="3" t="s">
        <v>86</v>
      </c>
    </row>
    <row r="4" spans="2:12" ht="13.5">
      <c r="B4" s="3">
        <v>2</v>
      </c>
      <c r="C4" s="3" t="s">
        <v>32</v>
      </c>
      <c r="D4" s="3" t="s">
        <v>86</v>
      </c>
      <c r="F4" s="3">
        <v>12</v>
      </c>
      <c r="G4" s="3" t="s">
        <v>163</v>
      </c>
      <c r="H4" s="3" t="s">
        <v>86</v>
      </c>
      <c r="J4" s="3">
        <v>34</v>
      </c>
      <c r="K4" s="3" t="s">
        <v>172</v>
      </c>
      <c r="L4" s="3" t="s">
        <v>86</v>
      </c>
    </row>
    <row r="5" spans="2:12" ht="13.5">
      <c r="B5" s="3">
        <v>3</v>
      </c>
      <c r="C5" s="3" t="s">
        <v>159</v>
      </c>
      <c r="D5" s="3" t="s">
        <v>86</v>
      </c>
      <c r="F5" s="3">
        <v>13</v>
      </c>
      <c r="G5" s="3" t="s">
        <v>40</v>
      </c>
      <c r="H5" s="3" t="s">
        <v>86</v>
      </c>
      <c r="J5" s="3">
        <v>35</v>
      </c>
      <c r="K5" s="3" t="s">
        <v>173</v>
      </c>
      <c r="L5" s="3" t="s">
        <v>86</v>
      </c>
    </row>
    <row r="6" spans="2:12" ht="13.5">
      <c r="B6" s="3">
        <v>4</v>
      </c>
      <c r="C6" s="3" t="s">
        <v>160</v>
      </c>
      <c r="D6" s="3" t="s">
        <v>86</v>
      </c>
      <c r="F6" s="3">
        <v>14</v>
      </c>
      <c r="G6" s="3" t="s">
        <v>164</v>
      </c>
      <c r="H6" s="3" t="s">
        <v>86</v>
      </c>
      <c r="J6" s="3">
        <v>36</v>
      </c>
      <c r="K6" s="3" t="s">
        <v>174</v>
      </c>
      <c r="L6" s="3" t="s">
        <v>86</v>
      </c>
    </row>
    <row r="7" spans="2:12" ht="13.5">
      <c r="B7" s="3">
        <v>5</v>
      </c>
      <c r="C7" s="3" t="s">
        <v>34</v>
      </c>
      <c r="D7" s="3" t="s">
        <v>86</v>
      </c>
      <c r="F7" s="3">
        <v>15</v>
      </c>
      <c r="G7" s="3" t="s">
        <v>41</v>
      </c>
      <c r="H7" s="3" t="s">
        <v>86</v>
      </c>
      <c r="J7" s="3">
        <v>37</v>
      </c>
      <c r="K7" s="3" t="s">
        <v>175</v>
      </c>
      <c r="L7" s="3" t="s">
        <v>86</v>
      </c>
    </row>
    <row r="8" spans="2:12" ht="13.5">
      <c r="B8" s="29">
        <v>6</v>
      </c>
      <c r="C8" s="29" t="s">
        <v>35</v>
      </c>
      <c r="D8" s="29" t="s">
        <v>89</v>
      </c>
      <c r="F8" s="3">
        <v>16</v>
      </c>
      <c r="G8" s="3" t="s">
        <v>42</v>
      </c>
      <c r="H8" s="3" t="s">
        <v>86</v>
      </c>
      <c r="J8" s="3">
        <v>38</v>
      </c>
      <c r="K8" s="3" t="s">
        <v>176</v>
      </c>
      <c r="L8" s="3" t="s">
        <v>86</v>
      </c>
    </row>
    <row r="9" spans="2:12" ht="13.5">
      <c r="B9" s="29">
        <v>7</v>
      </c>
      <c r="C9" s="29" t="s">
        <v>36</v>
      </c>
      <c r="D9" s="29" t="s">
        <v>89</v>
      </c>
      <c r="F9" s="3">
        <v>17</v>
      </c>
      <c r="G9" s="3" t="s">
        <v>165</v>
      </c>
      <c r="H9" s="3" t="s">
        <v>86</v>
      </c>
      <c r="J9" s="3">
        <v>39</v>
      </c>
      <c r="K9" s="3" t="s">
        <v>177</v>
      </c>
      <c r="L9" s="3" t="s">
        <v>86</v>
      </c>
    </row>
    <row r="10" spans="2:12" ht="13.5">
      <c r="B10" s="29">
        <v>8</v>
      </c>
      <c r="C10" s="29" t="s">
        <v>161</v>
      </c>
      <c r="D10" s="29" t="s">
        <v>89</v>
      </c>
      <c r="F10" s="3">
        <v>18</v>
      </c>
      <c r="G10" s="3" t="s">
        <v>43</v>
      </c>
      <c r="H10" s="3" t="s">
        <v>86</v>
      </c>
      <c r="J10" s="3">
        <v>40</v>
      </c>
      <c r="K10" s="3" t="s">
        <v>178</v>
      </c>
      <c r="L10" s="3" t="s">
        <v>86</v>
      </c>
    </row>
    <row r="11" spans="2:12" ht="13.5">
      <c r="B11" s="29">
        <v>9</v>
      </c>
      <c r="C11" s="29" t="s">
        <v>162</v>
      </c>
      <c r="D11" s="29" t="s">
        <v>89</v>
      </c>
      <c r="F11" s="3">
        <v>19</v>
      </c>
      <c r="G11" s="3" t="s">
        <v>44</v>
      </c>
      <c r="H11" s="3" t="s">
        <v>86</v>
      </c>
      <c r="J11" s="3">
        <v>41</v>
      </c>
      <c r="K11" s="3" t="s">
        <v>179</v>
      </c>
      <c r="L11" s="3" t="s">
        <v>86</v>
      </c>
    </row>
    <row r="12" spans="2:12" ht="13.5">
      <c r="B12" s="29">
        <v>10</v>
      </c>
      <c r="C12" s="29" t="s">
        <v>38</v>
      </c>
      <c r="D12" s="29" t="s">
        <v>89</v>
      </c>
      <c r="F12" s="3">
        <v>20</v>
      </c>
      <c r="G12" s="3" t="s">
        <v>45</v>
      </c>
      <c r="H12" s="3" t="s">
        <v>86</v>
      </c>
      <c r="J12" s="3">
        <v>42</v>
      </c>
      <c r="K12" s="3" t="s">
        <v>180</v>
      </c>
      <c r="L12" s="3" t="s">
        <v>86</v>
      </c>
    </row>
    <row r="13" spans="6:12" ht="13.5">
      <c r="F13" s="3">
        <v>21</v>
      </c>
      <c r="G13" s="3" t="s">
        <v>46</v>
      </c>
      <c r="H13" s="3" t="s">
        <v>86</v>
      </c>
      <c r="J13" s="3">
        <v>43</v>
      </c>
      <c r="K13" s="3" t="s">
        <v>181</v>
      </c>
      <c r="L13" s="3" t="s">
        <v>86</v>
      </c>
    </row>
    <row r="14" spans="6:12" ht="13.5">
      <c r="F14" s="3">
        <v>22</v>
      </c>
      <c r="G14" s="3" t="s">
        <v>166</v>
      </c>
      <c r="H14" s="3" t="s">
        <v>86</v>
      </c>
      <c r="J14" s="3">
        <v>44</v>
      </c>
      <c r="K14" s="3" t="s">
        <v>182</v>
      </c>
      <c r="L14" s="3" t="s">
        <v>86</v>
      </c>
    </row>
    <row r="15" spans="6:12" ht="13.5">
      <c r="F15" s="29">
        <v>23</v>
      </c>
      <c r="G15" s="29" t="s">
        <v>47</v>
      </c>
      <c r="H15" s="29" t="s">
        <v>89</v>
      </c>
      <c r="J15" s="29">
        <v>45</v>
      </c>
      <c r="K15" s="29" t="s">
        <v>183</v>
      </c>
      <c r="L15" s="29" t="s">
        <v>89</v>
      </c>
    </row>
    <row r="16" spans="6:12" ht="13.5">
      <c r="F16" s="29">
        <v>24</v>
      </c>
      <c r="G16" s="29" t="s">
        <v>167</v>
      </c>
      <c r="H16" s="29" t="s">
        <v>89</v>
      </c>
      <c r="J16" s="29">
        <v>46</v>
      </c>
      <c r="K16" s="29" t="s">
        <v>184</v>
      </c>
      <c r="L16" s="29" t="s">
        <v>89</v>
      </c>
    </row>
    <row r="17" spans="6:12" ht="13.5">
      <c r="F17" s="29">
        <v>25</v>
      </c>
      <c r="G17" s="29" t="s">
        <v>168</v>
      </c>
      <c r="H17" s="29" t="s">
        <v>89</v>
      </c>
      <c r="J17" s="29">
        <v>47</v>
      </c>
      <c r="K17" s="29" t="s">
        <v>185</v>
      </c>
      <c r="L17" s="29" t="s">
        <v>89</v>
      </c>
    </row>
    <row r="18" spans="6:12" ht="13.5">
      <c r="F18" s="29">
        <v>26</v>
      </c>
      <c r="G18" s="29" t="s">
        <v>48</v>
      </c>
      <c r="H18" s="29" t="s">
        <v>89</v>
      </c>
      <c r="J18" s="29">
        <v>48</v>
      </c>
      <c r="K18" s="29" t="s">
        <v>186</v>
      </c>
      <c r="L18" s="29" t="s">
        <v>89</v>
      </c>
    </row>
    <row r="19" spans="6:12" ht="13.5">
      <c r="F19" s="29">
        <v>27</v>
      </c>
      <c r="G19" s="29" t="s">
        <v>169</v>
      </c>
      <c r="H19" s="29" t="s">
        <v>89</v>
      </c>
      <c r="J19" s="29">
        <v>49</v>
      </c>
      <c r="K19" s="29" t="s">
        <v>187</v>
      </c>
      <c r="L19" s="29" t="s">
        <v>89</v>
      </c>
    </row>
    <row r="20" spans="6:12" ht="13.5">
      <c r="F20" s="29">
        <v>28</v>
      </c>
      <c r="G20" s="29" t="s">
        <v>50</v>
      </c>
      <c r="H20" s="29" t="s">
        <v>89</v>
      </c>
      <c r="J20" s="29">
        <v>50</v>
      </c>
      <c r="K20" s="29" t="s">
        <v>188</v>
      </c>
      <c r="L20" s="29" t="s">
        <v>89</v>
      </c>
    </row>
    <row r="21" spans="6:12" ht="13.5">
      <c r="F21" s="29">
        <v>29</v>
      </c>
      <c r="G21" s="29" t="s">
        <v>51</v>
      </c>
      <c r="H21" s="29" t="s">
        <v>89</v>
      </c>
      <c r="J21" s="29">
        <v>51</v>
      </c>
      <c r="K21" s="29" t="s">
        <v>189</v>
      </c>
      <c r="L21" s="29" t="s">
        <v>89</v>
      </c>
    </row>
    <row r="22" spans="6:12" ht="13.5">
      <c r="F22" s="29">
        <v>30</v>
      </c>
      <c r="G22" s="29" t="s">
        <v>52</v>
      </c>
      <c r="H22" s="29" t="s">
        <v>89</v>
      </c>
      <c r="J22" s="29">
        <v>52</v>
      </c>
      <c r="K22" s="29" t="s">
        <v>190</v>
      </c>
      <c r="L22" s="29" t="s">
        <v>89</v>
      </c>
    </row>
    <row r="23" spans="6:12" ht="13.5">
      <c r="F23" s="29">
        <v>31</v>
      </c>
      <c r="G23" s="29" t="s">
        <v>53</v>
      </c>
      <c r="H23" s="29" t="s">
        <v>89</v>
      </c>
      <c r="J23" s="29">
        <v>53</v>
      </c>
      <c r="K23" s="29" t="s">
        <v>191</v>
      </c>
      <c r="L23" s="29" t="s">
        <v>89</v>
      </c>
    </row>
    <row r="24" spans="6:12" ht="13.5">
      <c r="F24" s="29">
        <v>32</v>
      </c>
      <c r="G24" s="29" t="s">
        <v>170</v>
      </c>
      <c r="H24" s="29" t="s">
        <v>89</v>
      </c>
      <c r="J24" s="29">
        <v>54</v>
      </c>
      <c r="K24" s="29" t="s">
        <v>192</v>
      </c>
      <c r="L24" s="29" t="s">
        <v>89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9.8515625" style="0" bestFit="1" customWidth="1"/>
    <col min="2" max="2" width="23.7109375" style="0" bestFit="1" customWidth="1"/>
    <col min="3" max="3" width="2.421875" style="0" customWidth="1"/>
    <col min="4" max="4" width="9.8515625" style="0" bestFit="1" customWidth="1"/>
    <col min="5" max="5" width="23.7109375" style="0" bestFit="1" customWidth="1"/>
    <col min="6" max="6" width="2.421875" style="0" customWidth="1"/>
    <col min="7" max="7" width="9.8515625" style="0" bestFit="1" customWidth="1"/>
    <col min="8" max="8" width="23.7109375" style="0" bestFit="1" customWidth="1"/>
  </cols>
  <sheetData>
    <row r="1" spans="1:8" ht="13.5">
      <c r="A1" s="23" t="s">
        <v>7</v>
      </c>
      <c r="B1" s="23" t="s">
        <v>8</v>
      </c>
      <c r="D1" s="23" t="s">
        <v>7</v>
      </c>
      <c r="E1" s="23" t="s">
        <v>8</v>
      </c>
      <c r="G1" s="23" t="s">
        <v>7</v>
      </c>
      <c r="H1" s="23" t="s">
        <v>8</v>
      </c>
    </row>
    <row r="2" spans="1:8" ht="13.5">
      <c r="A2" s="3">
        <v>1</v>
      </c>
      <c r="B2" s="3" t="s">
        <v>31</v>
      </c>
      <c r="D2" s="3">
        <v>9</v>
      </c>
      <c r="E2" s="3" t="s">
        <v>39</v>
      </c>
      <c r="G2" s="3">
        <v>24</v>
      </c>
      <c r="H2" s="3" t="s">
        <v>54</v>
      </c>
    </row>
    <row r="3" spans="1:8" ht="13.5">
      <c r="A3" s="3">
        <v>2</v>
      </c>
      <c r="B3" s="3" t="s">
        <v>32</v>
      </c>
      <c r="D3" s="3">
        <v>10</v>
      </c>
      <c r="E3" s="3" t="s">
        <v>40</v>
      </c>
      <c r="G3" s="3">
        <v>25</v>
      </c>
      <c r="H3" s="3" t="s">
        <v>55</v>
      </c>
    </row>
    <row r="4" spans="1:8" ht="13.5">
      <c r="A4" s="3">
        <v>3</v>
      </c>
      <c r="B4" s="3" t="s">
        <v>33</v>
      </c>
      <c r="D4" s="3">
        <v>11</v>
      </c>
      <c r="E4" s="3" t="s">
        <v>41</v>
      </c>
      <c r="G4" s="3">
        <v>26</v>
      </c>
      <c r="H4" s="3" t="s">
        <v>56</v>
      </c>
    </row>
    <row r="5" spans="1:8" ht="13.5">
      <c r="A5" s="3">
        <v>4</v>
      </c>
      <c r="B5" s="3" t="s">
        <v>34</v>
      </c>
      <c r="D5" s="3">
        <v>12</v>
      </c>
      <c r="E5" s="3" t="s">
        <v>42</v>
      </c>
      <c r="G5" s="3">
        <v>27</v>
      </c>
      <c r="H5" s="3" t="s">
        <v>57</v>
      </c>
    </row>
    <row r="6" spans="1:8" ht="13.5">
      <c r="A6" s="24">
        <v>5</v>
      </c>
      <c r="B6" s="24" t="s">
        <v>35</v>
      </c>
      <c r="D6" s="3">
        <v>13</v>
      </c>
      <c r="E6" s="3" t="s">
        <v>43</v>
      </c>
      <c r="G6" s="3">
        <v>28</v>
      </c>
      <c r="H6" s="3" t="s">
        <v>58</v>
      </c>
    </row>
    <row r="7" spans="1:8" ht="13.5">
      <c r="A7" s="24">
        <v>6</v>
      </c>
      <c r="B7" s="24" t="s">
        <v>36</v>
      </c>
      <c r="D7" s="3">
        <v>14</v>
      </c>
      <c r="E7" s="3" t="s">
        <v>44</v>
      </c>
      <c r="G7" s="3">
        <v>29</v>
      </c>
      <c r="H7" s="3" t="s">
        <v>59</v>
      </c>
    </row>
    <row r="8" spans="1:8" ht="13.5">
      <c r="A8" s="24">
        <v>7</v>
      </c>
      <c r="B8" s="24" t="s">
        <v>37</v>
      </c>
      <c r="D8" s="3">
        <v>15</v>
      </c>
      <c r="E8" s="3" t="s">
        <v>45</v>
      </c>
      <c r="G8" s="3">
        <v>30</v>
      </c>
      <c r="H8" s="3" t="s">
        <v>60</v>
      </c>
    </row>
    <row r="9" spans="1:8" ht="13.5">
      <c r="A9" s="24">
        <v>8</v>
      </c>
      <c r="B9" s="24" t="s">
        <v>38</v>
      </c>
      <c r="D9" s="3">
        <v>16</v>
      </c>
      <c r="E9" s="3" t="s">
        <v>46</v>
      </c>
      <c r="G9" s="3">
        <v>31</v>
      </c>
      <c r="H9" s="3" t="s">
        <v>61</v>
      </c>
    </row>
    <row r="10" spans="4:8" ht="13.5">
      <c r="D10" s="24">
        <v>17</v>
      </c>
      <c r="E10" s="24" t="s">
        <v>47</v>
      </c>
      <c r="G10" s="3">
        <v>32</v>
      </c>
      <c r="H10" s="3" t="s">
        <v>62</v>
      </c>
    </row>
    <row r="11" spans="4:8" ht="13.5">
      <c r="D11" s="24">
        <v>18</v>
      </c>
      <c r="E11" s="24" t="s">
        <v>48</v>
      </c>
      <c r="G11" s="3">
        <v>33</v>
      </c>
      <c r="H11" s="3" t="s">
        <v>63</v>
      </c>
    </row>
    <row r="12" spans="4:8" ht="13.5">
      <c r="D12" s="24">
        <v>19</v>
      </c>
      <c r="E12" s="24" t="s">
        <v>49</v>
      </c>
      <c r="G12" s="3">
        <v>34</v>
      </c>
      <c r="H12" s="3" t="s">
        <v>64</v>
      </c>
    </row>
    <row r="13" spans="4:8" ht="13.5">
      <c r="D13" s="24">
        <v>20</v>
      </c>
      <c r="E13" s="24" t="s">
        <v>50</v>
      </c>
      <c r="G13" s="24">
        <v>35</v>
      </c>
      <c r="H13" s="24" t="s">
        <v>65</v>
      </c>
    </row>
    <row r="14" spans="4:8" ht="13.5">
      <c r="D14" s="24">
        <v>21</v>
      </c>
      <c r="E14" s="24" t="s">
        <v>51</v>
      </c>
      <c r="G14" s="24">
        <v>36</v>
      </c>
      <c r="H14" s="24" t="s">
        <v>66</v>
      </c>
    </row>
    <row r="15" spans="4:8" ht="13.5">
      <c r="D15" s="24">
        <v>22</v>
      </c>
      <c r="E15" s="24" t="s">
        <v>52</v>
      </c>
      <c r="G15" s="24">
        <v>37</v>
      </c>
      <c r="H15" s="24" t="s">
        <v>67</v>
      </c>
    </row>
    <row r="16" spans="4:8" ht="13.5">
      <c r="D16" s="24">
        <v>23</v>
      </c>
      <c r="E16" s="24" t="s">
        <v>53</v>
      </c>
      <c r="G16" s="24">
        <v>38</v>
      </c>
      <c r="H16" s="24" t="s">
        <v>68</v>
      </c>
    </row>
    <row r="17" spans="7:8" ht="13.5">
      <c r="G17" s="24">
        <v>39</v>
      </c>
      <c r="H17" s="24" t="s">
        <v>69</v>
      </c>
    </row>
    <row r="18" spans="7:8" ht="13.5">
      <c r="G18" s="24">
        <v>40</v>
      </c>
      <c r="H18" s="24" t="s">
        <v>70</v>
      </c>
    </row>
    <row r="19" spans="7:8" ht="13.5">
      <c r="G19" s="24">
        <v>41</v>
      </c>
      <c r="H19" s="24" t="s">
        <v>71</v>
      </c>
    </row>
    <row r="20" spans="7:8" ht="13.5">
      <c r="G20" s="24">
        <v>42</v>
      </c>
      <c r="H20" s="24" t="s">
        <v>72</v>
      </c>
    </row>
    <row r="21" spans="7:8" ht="13.5">
      <c r="G21" s="24">
        <v>43</v>
      </c>
      <c r="H21" s="24" t="s">
        <v>73</v>
      </c>
    </row>
    <row r="22" spans="7:8" ht="13.5">
      <c r="G22" s="24">
        <v>44</v>
      </c>
      <c r="H22" s="24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2018-07-04T13:39:21Z</dcterms:modified>
  <cp:category/>
  <cp:version/>
  <cp:contentType/>
  <cp:contentStatus/>
</cp:coreProperties>
</file>